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mis documentos\agricola\"/>
    </mc:Choice>
  </mc:AlternateContent>
  <bookViews>
    <workbookView xWindow="240" yWindow="60" windowWidth="11535" windowHeight="5580"/>
  </bookViews>
  <sheets>
    <sheet name="region" sheetId="6" r:id="rId1"/>
    <sheet name="arequipa" sheetId="5" r:id="rId2"/>
    <sheet name="camana" sheetId="1" r:id="rId3"/>
    <sheet name="caraveli" sheetId="7" r:id="rId4"/>
    <sheet name="castilla" sheetId="2" r:id="rId5"/>
    <sheet name="caylloma" sheetId="9" r:id="rId6"/>
    <sheet name="condesuyos" sheetId="4" r:id="rId7"/>
    <sheet name="islay" sheetId="10" r:id="rId8"/>
    <sheet name="la union" sheetId="11" r:id="rId9"/>
  </sheets>
  <calcPr calcId="152511"/>
</workbook>
</file>

<file path=xl/calcChain.xml><?xml version="1.0" encoding="utf-8"?>
<calcChain xmlns="http://schemas.openxmlformats.org/spreadsheetml/2006/main">
  <c r="M23" i="6" l="1"/>
  <c r="L23" i="6"/>
  <c r="K23" i="6"/>
  <c r="J23" i="6"/>
  <c r="I23" i="6"/>
  <c r="H23" i="6"/>
  <c r="G23" i="6"/>
  <c r="F23" i="6"/>
  <c r="E23" i="6"/>
  <c r="D23" i="6"/>
  <c r="C23" i="6"/>
  <c r="N23" i="6" s="1"/>
  <c r="B23" i="6"/>
  <c r="N25" i="6"/>
  <c r="M26" i="6"/>
  <c r="L26" i="6"/>
  <c r="K26" i="6"/>
  <c r="J26" i="6"/>
  <c r="I26" i="6"/>
  <c r="H26" i="6"/>
  <c r="G26" i="6"/>
  <c r="F26" i="6"/>
  <c r="E26" i="6"/>
  <c r="D26" i="6"/>
  <c r="C26" i="6"/>
  <c r="B26" i="6"/>
  <c r="N26" i="6" s="1"/>
  <c r="C31" i="6"/>
  <c r="D31" i="6"/>
  <c r="E31" i="6"/>
  <c r="F31" i="6"/>
  <c r="G31" i="6"/>
  <c r="H31" i="6"/>
  <c r="I31" i="6"/>
  <c r="J31" i="6"/>
  <c r="K31" i="6"/>
  <c r="L31" i="6"/>
  <c r="M31" i="6"/>
  <c r="N31" i="6"/>
  <c r="B31" i="6"/>
  <c r="C30" i="6"/>
  <c r="D30" i="6"/>
  <c r="E30" i="6"/>
  <c r="F30" i="6"/>
  <c r="G30" i="6"/>
  <c r="H30" i="6"/>
  <c r="I30" i="6"/>
  <c r="J30" i="6"/>
  <c r="K30" i="6"/>
  <c r="L30" i="6"/>
  <c r="M30" i="6"/>
  <c r="N30" i="6"/>
  <c r="B30" i="6"/>
  <c r="C29" i="6"/>
  <c r="D29" i="6"/>
  <c r="E29" i="6"/>
  <c r="F29" i="6"/>
  <c r="G29" i="6"/>
  <c r="H29" i="6"/>
  <c r="I29" i="6"/>
  <c r="J29" i="6"/>
  <c r="K29" i="6"/>
  <c r="L29" i="6"/>
  <c r="M29" i="6"/>
  <c r="N29" i="6"/>
  <c r="B29" i="6"/>
  <c r="C28" i="6"/>
  <c r="D28" i="6"/>
  <c r="E28" i="6"/>
  <c r="F28" i="6"/>
  <c r="G28" i="6"/>
  <c r="H28" i="6"/>
  <c r="I28" i="6"/>
  <c r="J28" i="6"/>
  <c r="K28" i="6"/>
  <c r="L28" i="6"/>
  <c r="M28" i="6"/>
  <c r="N28" i="6"/>
  <c r="B28" i="6"/>
  <c r="C27" i="6"/>
  <c r="D27" i="6"/>
  <c r="E27" i="6"/>
  <c r="F27" i="6"/>
  <c r="G27" i="6"/>
  <c r="H27" i="6"/>
  <c r="I27" i="6"/>
  <c r="J27" i="6"/>
  <c r="K27" i="6"/>
  <c r="L27" i="6"/>
  <c r="M27" i="6"/>
  <c r="N27" i="6"/>
  <c r="B27" i="6"/>
  <c r="C25" i="6"/>
  <c r="D25" i="6"/>
  <c r="E25" i="6"/>
  <c r="F25" i="6"/>
  <c r="G25" i="6"/>
  <c r="H25" i="6"/>
  <c r="I25" i="6"/>
  <c r="J25" i="6"/>
  <c r="K25" i="6"/>
  <c r="L25" i="6"/>
  <c r="M25" i="6"/>
  <c r="B25" i="6"/>
  <c r="C24" i="6"/>
  <c r="D24" i="6"/>
  <c r="E24" i="6"/>
  <c r="F24" i="6"/>
  <c r="G24" i="6"/>
  <c r="H24" i="6"/>
  <c r="I24" i="6"/>
  <c r="J24" i="6"/>
  <c r="K24" i="6"/>
  <c r="L24" i="6"/>
  <c r="M24" i="6"/>
  <c r="N24" i="6"/>
  <c r="B24" i="6"/>
  <c r="C11" i="6"/>
  <c r="D11" i="6"/>
  <c r="E11" i="6"/>
  <c r="F11" i="6"/>
  <c r="G11" i="6"/>
  <c r="H11" i="6"/>
  <c r="I11" i="6"/>
  <c r="J11" i="6"/>
  <c r="K11" i="6"/>
  <c r="L11" i="6"/>
  <c r="M11" i="6"/>
  <c r="N11" i="6"/>
  <c r="B11" i="6"/>
  <c r="C10" i="6"/>
  <c r="D10" i="6"/>
  <c r="E10" i="6"/>
  <c r="F10" i="6"/>
  <c r="G10" i="6"/>
  <c r="H10" i="6"/>
  <c r="I10" i="6"/>
  <c r="J10" i="6"/>
  <c r="K10" i="6"/>
  <c r="L10" i="6"/>
  <c r="M10" i="6"/>
  <c r="N10" i="6"/>
  <c r="B10" i="6"/>
  <c r="C22" i="6"/>
  <c r="D22" i="6"/>
  <c r="E22" i="6"/>
  <c r="F22" i="6"/>
  <c r="G22" i="6"/>
  <c r="H22" i="6"/>
  <c r="I22" i="6"/>
  <c r="J22" i="6"/>
  <c r="K22" i="6"/>
  <c r="L22" i="6"/>
  <c r="M22" i="6"/>
  <c r="N22" i="6"/>
  <c r="B22" i="6"/>
  <c r="C21" i="6"/>
  <c r="D21" i="6"/>
  <c r="E21" i="6"/>
  <c r="F21" i="6"/>
  <c r="G21" i="6"/>
  <c r="H21" i="6"/>
  <c r="I21" i="6"/>
  <c r="J21" i="6"/>
  <c r="K21" i="6"/>
  <c r="L21" i="6"/>
  <c r="M21" i="6"/>
  <c r="N21" i="6"/>
  <c r="B21" i="6"/>
  <c r="C20" i="6"/>
  <c r="D20" i="6"/>
  <c r="E20" i="6"/>
  <c r="F20" i="6"/>
  <c r="G20" i="6"/>
  <c r="H20" i="6"/>
  <c r="I20" i="6"/>
  <c r="J20" i="6"/>
  <c r="K20" i="6"/>
  <c r="L20" i="6"/>
  <c r="M20" i="6"/>
  <c r="N20" i="6"/>
  <c r="B20" i="6"/>
  <c r="C19" i="6"/>
  <c r="D19" i="6"/>
  <c r="E19" i="6"/>
  <c r="F19" i="6"/>
  <c r="G19" i="6"/>
  <c r="H19" i="6"/>
  <c r="I19" i="6"/>
  <c r="J19" i="6"/>
  <c r="K19" i="6"/>
  <c r="L19" i="6"/>
  <c r="M19" i="6"/>
  <c r="N19" i="6"/>
  <c r="B19" i="6"/>
  <c r="C18" i="6"/>
  <c r="D18" i="6"/>
  <c r="E18" i="6"/>
  <c r="F18" i="6"/>
  <c r="G18" i="6"/>
  <c r="H18" i="6"/>
  <c r="I18" i="6"/>
  <c r="J18" i="6"/>
  <c r="K18" i="6"/>
  <c r="L18" i="6"/>
  <c r="M18" i="6"/>
  <c r="N18" i="6"/>
  <c r="B18" i="6"/>
  <c r="C17" i="6"/>
  <c r="D17" i="6"/>
  <c r="E17" i="6"/>
  <c r="F17" i="6"/>
  <c r="G17" i="6"/>
  <c r="H17" i="6"/>
  <c r="I17" i="6"/>
  <c r="J17" i="6"/>
  <c r="K17" i="6"/>
  <c r="L17" i="6"/>
  <c r="M17" i="6"/>
  <c r="N17" i="6"/>
  <c r="B17" i="6"/>
  <c r="C16" i="6"/>
  <c r="D16" i="6"/>
  <c r="E16" i="6"/>
  <c r="F16" i="6"/>
  <c r="G16" i="6"/>
  <c r="H16" i="6"/>
  <c r="I16" i="6"/>
  <c r="J16" i="6"/>
  <c r="K16" i="6"/>
  <c r="L16" i="6"/>
  <c r="M16" i="6"/>
  <c r="N16" i="6"/>
  <c r="B16" i="6"/>
  <c r="C15" i="6"/>
  <c r="D15" i="6"/>
  <c r="E15" i="6"/>
  <c r="F15" i="6"/>
  <c r="G15" i="6"/>
  <c r="H15" i="6"/>
  <c r="I15" i="6"/>
  <c r="J15" i="6"/>
  <c r="K15" i="6"/>
  <c r="L15" i="6"/>
  <c r="M15" i="6"/>
  <c r="N15" i="6"/>
  <c r="B15" i="6"/>
  <c r="C12" i="6"/>
  <c r="D12" i="6"/>
  <c r="E12" i="6"/>
  <c r="F12" i="6"/>
  <c r="G12" i="6"/>
  <c r="H12" i="6"/>
  <c r="I12" i="6"/>
  <c r="J12" i="6"/>
  <c r="K12" i="6"/>
  <c r="L12" i="6"/>
  <c r="M12" i="6"/>
  <c r="N12" i="6"/>
  <c r="B12" i="6"/>
  <c r="C14" i="6"/>
  <c r="D14" i="6"/>
  <c r="E14" i="6"/>
  <c r="F14" i="6"/>
  <c r="G14" i="6"/>
  <c r="H14" i="6"/>
  <c r="I14" i="6"/>
  <c r="J14" i="6"/>
  <c r="K14" i="6"/>
  <c r="L14" i="6"/>
  <c r="M14" i="6"/>
  <c r="N14" i="6"/>
  <c r="B14" i="6"/>
  <c r="C13" i="6"/>
  <c r="D13" i="6"/>
  <c r="E13" i="6"/>
  <c r="F13" i="6"/>
  <c r="G13" i="6"/>
  <c r="H13" i="6"/>
  <c r="I13" i="6"/>
  <c r="J13" i="6"/>
  <c r="K13" i="6"/>
  <c r="L13" i="6"/>
  <c r="M13" i="6"/>
  <c r="N13" i="6"/>
  <c r="B13" i="6"/>
</calcChain>
</file>

<file path=xl/sharedStrings.xml><?xml version="1.0" encoding="utf-8"?>
<sst xmlns="http://schemas.openxmlformats.org/spreadsheetml/2006/main" count="316" uniqueCount="50">
  <si>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</si>
  <si>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</si>
  <si>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</si>
  <si>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</si>
  <si>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</si>
  <si>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</si>
  <si>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</si>
  <si>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</si>
  <si>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</si>
  <si>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</si>
  <si>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</si>
  <si>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</si>
  <si>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Total</t>
  </si>
  <si>
    <t>Cultivos</t>
  </si>
  <si>
    <t>AJO</t>
  </si>
  <si>
    <t>ALGODON</t>
  </si>
  <si>
    <t>ARROZ CASCARA</t>
  </si>
  <si>
    <t>ARVEJA GRANO SECO</t>
  </si>
  <si>
    <t>ARVEJA GRANO VERDE</t>
  </si>
  <si>
    <t>CAMOTE</t>
  </si>
  <si>
    <t>CEBADA GRANO</t>
  </si>
  <si>
    <t>CEBOLLA</t>
  </si>
  <si>
    <t>FRIJOL GRANO SECO</t>
  </si>
  <si>
    <t>HABA GRANO SECO</t>
  </si>
  <si>
    <t>HABA GRANO VERDE</t>
  </si>
  <si>
    <t>MAIZ AMARILLO DURO</t>
  </si>
  <si>
    <t>MAIZ AMILACEO</t>
  </si>
  <si>
    <t>MAIZ CHOCLO</t>
  </si>
  <si>
    <t>OLLUCO</t>
  </si>
  <si>
    <t>PAPA</t>
  </si>
  <si>
    <t>QUINUA</t>
  </si>
  <si>
    <t>TOMATE</t>
  </si>
  <si>
    <t>TRIGO</t>
  </si>
  <si>
    <t>YUCA</t>
  </si>
  <si>
    <t>ZANAHORIA</t>
  </si>
  <si>
    <t>ZAPALLO</t>
  </si>
  <si>
    <t>GOBIERNO REGIONAL  AREQUIPA GERENCIA REGIONAL AGRICULTURA SUB GERENCIA DE INFORMACION AGRARIA</t>
  </si>
  <si>
    <t>(ha.)</t>
  </si>
  <si>
    <t>PROVINCIA :CAMANA</t>
  </si>
  <si>
    <t>INTENCIONES DE SIEMBRA CAMPAÑA AGRICOLA   2013 - 2014</t>
  </si>
  <si>
    <t>PROVINCIA :CONDESUYOS</t>
  </si>
  <si>
    <t>PROVINCIA :CASTILLA</t>
  </si>
  <si>
    <t>PROVINCIA :CARAVELI</t>
  </si>
  <si>
    <t>PROVINCIA : AREQUIPA</t>
  </si>
  <si>
    <t>REGION : AREQUIPA</t>
  </si>
  <si>
    <t>PROVINCIA :CAYLLOMA</t>
  </si>
  <si>
    <t>PROVINCIA :ISLAY</t>
  </si>
  <si>
    <t>PROVINCIA :LA UNION</t>
  </si>
  <si>
    <t>FUENTE: JUNTAS DE USUARIOS, COMISIONES DE REGANTES, COMITES DE PRODUCTORES, AGRICULTORES E INFORMANTES CALIFICADOS</t>
  </si>
  <si>
    <t>ELABORADO: SGIA_AREQUIPA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</si>
</sst>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ont="1" applyFill="1"/>
    <xf numFmtId="0" fontId="0" fillId="0" borderId="0" xfId="0" applyFont="1"/>
    <xf numFmtId="0" fontId="5" fillId="0" borderId="0" xfId="0" applyFont="1"/>
    <xf numFmtId="0" fontId="5" fillId="0" borderId="0" xfId="0" applyFont="1" applyFill="1"/>
    <xf numFmtId="3" fontId="0" fillId="0" borderId="0" xfId="0" applyNumberFormat="1" applyFont="1" applyFill="1"/>
    <xf numFmtId="0" fontId="7" fillId="2" borderId="1" xfId="0" applyFont="1" applyFill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0" fontId="10" fillId="0" borderId="2" xfId="0" applyFont="1" applyBorder="1"/>
    <xf numFmtId="3" fontId="10" fillId="0" borderId="2" xfId="0" applyNumberFormat="1" applyFont="1" applyBorder="1"/>
    <xf numFmtId="0" fontId="8" fillId="0" borderId="0" xfId="0" applyFont="1"/>
    <xf numFmtId="0" fontId="10" fillId="0" borderId="0" xfId="0" applyFont="1" applyFill="1"/>
    <xf numFmtId="3" fontId="10" fillId="0" borderId="0" xfId="0" applyNumberFormat="1" applyFont="1" applyFill="1"/>
    <xf numFmtId="0" fontId="10" fillId="0" borderId="2" xfId="0" applyFont="1" applyFill="1" applyBorder="1"/>
    <xf numFmtId="3" fontId="10" fillId="0" borderId="2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zoomScale="78" zoomScaleNormal="78" workbookViewId="0">
      <selection activeCell="B8" sqref="B8"/>
    </sheetView>
  </sheetViews>
  <sheetFormatPr baseColWidth="10" defaultRowHeight="15" x14ac:dyDescent="0.25"/>
  <cols>
    <col min="1" max="1" width="29.140625" customWidth="1"/>
  </cols>
  <sheetData>
    <row r="1" spans="1:14" ht="14.45" customHeight="1" x14ac:dyDescent="0.25">
      <c r="A1" s="20" t="s">
        <v>36</v>
      </c>
    </row>
    <row r="2" spans="1:14" x14ac:dyDescent="0.25">
      <c r="A2" s="20"/>
    </row>
    <row r="3" spans="1:14" x14ac:dyDescent="0.25">
      <c r="A3" s="20"/>
    </row>
    <row r="4" spans="1:14" ht="18" x14ac:dyDescent="0.25">
      <c r="A4" s="21" t="s">
        <v>39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5.75" x14ac:dyDescent="0.25">
      <c r="A5" s="22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5" t="s">
        <v>44</v>
      </c>
    </row>
    <row r="8" spans="1:14" ht="25.35" customHeight="1" x14ac:dyDescent="0.25">
      <c r="A8" s="8" t="s">
        <v>13</v>
      </c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</row>
    <row r="9" spans="1:14" ht="9" customHeight="1" x14ac:dyDescent="0.25"/>
    <row r="10" spans="1:14" s="18" customFormat="1" ht="23.1" customHeight="1" x14ac:dyDescent="0.25">
      <c r="A10" s="14" t="s">
        <v>14</v>
      </c>
      <c r="B10" s="15">
        <f>SUM(arequipa!B10+camana!B10+castilla!B10+caylloma!B11+islay!B11)</f>
        <v>104</v>
      </c>
      <c r="C10" s="15">
        <f>SUM(arequipa!C10+camana!C10+castilla!C10+caylloma!C11+islay!C11)</f>
        <v>62</v>
      </c>
      <c r="D10" s="15">
        <f>SUM(arequipa!D10+camana!D10+castilla!D10+caylloma!D11+islay!D11)</f>
        <v>25</v>
      </c>
      <c r="E10" s="15">
        <f>SUM(arequipa!E10+camana!E10+castilla!E10+caylloma!E11+islay!E11)</f>
        <v>24</v>
      </c>
      <c r="F10" s="15">
        <f>SUM(arequipa!F10+camana!F10+castilla!F10+caylloma!F11+islay!F11)</f>
        <v>148</v>
      </c>
      <c r="G10" s="15">
        <f>SUM(arequipa!G10+camana!G10+castilla!G10+caylloma!G11+islay!G11)</f>
        <v>335</v>
      </c>
      <c r="H10" s="15">
        <f>SUM(arequipa!H10+camana!H10+castilla!H10+caylloma!H11+islay!H11)</f>
        <v>403</v>
      </c>
      <c r="I10" s="15">
        <f>SUM(arequipa!I10+camana!I10+castilla!I10+caylloma!I11+islay!I11)</f>
        <v>411</v>
      </c>
      <c r="J10" s="15">
        <f>SUM(arequipa!J10+camana!J10+castilla!J10+caylloma!J11+islay!J11)</f>
        <v>297</v>
      </c>
      <c r="K10" s="15">
        <f>SUM(arequipa!K10+camana!K10+castilla!K10+caylloma!K11+islay!K11)</f>
        <v>546</v>
      </c>
      <c r="L10" s="15">
        <f>SUM(arequipa!L10+camana!L10+castilla!L10+caylloma!L11+islay!L11)</f>
        <v>801</v>
      </c>
      <c r="M10" s="15">
        <f>SUM(arequipa!M10+camana!M10+castilla!M10+caylloma!M11+islay!M11)</f>
        <v>295</v>
      </c>
      <c r="N10" s="15">
        <f>SUM(arequipa!N10+camana!N10+castilla!N10+caylloma!N11+islay!N11)</f>
        <v>3451</v>
      </c>
    </row>
    <row r="11" spans="1:14" s="18" customFormat="1" ht="23.1" customHeight="1" x14ac:dyDescent="0.25">
      <c r="A11" s="14" t="s">
        <v>15</v>
      </c>
      <c r="B11" s="15">
        <f>SUM(arequipa!B11+camana!B11+caraveli!B10)</f>
        <v>36</v>
      </c>
      <c r="C11" s="15">
        <f>SUM(arequipa!C11+camana!C11+caraveli!C10)</f>
        <v>212</v>
      </c>
      <c r="D11" s="15">
        <f>SUM(arequipa!D11+camana!D11+caraveli!D10)</f>
        <v>119</v>
      </c>
      <c r="E11" s="15">
        <f>SUM(arequipa!E11+camana!E11+caraveli!E10)</f>
        <v>0</v>
      </c>
      <c r="F11" s="15">
        <f>SUM(arequipa!F11+camana!F11+caraveli!F10)</f>
        <v>20</v>
      </c>
      <c r="G11" s="15">
        <f>SUM(arequipa!G11+camana!G11+caraveli!G10)</f>
        <v>270</v>
      </c>
      <c r="H11" s="15">
        <f>SUM(arequipa!H11+camana!H11+caraveli!H10)</f>
        <v>0</v>
      </c>
      <c r="I11" s="15">
        <f>SUM(arequipa!I11+camana!I11+caraveli!I10)</f>
        <v>0</v>
      </c>
      <c r="J11" s="15">
        <f>SUM(arequipa!J11+camana!J11+caraveli!J10)</f>
        <v>0</v>
      </c>
      <c r="K11" s="15">
        <f>SUM(arequipa!K11+camana!K11+caraveli!K10)</f>
        <v>0</v>
      </c>
      <c r="L11" s="15">
        <f>SUM(arequipa!L11+camana!L11+caraveli!L10)</f>
        <v>0</v>
      </c>
      <c r="M11" s="15">
        <f>SUM(arequipa!M11+camana!M11+caraveli!M10)</f>
        <v>0</v>
      </c>
      <c r="N11" s="15">
        <f>SUM(arequipa!N11+camana!N11+caraveli!N10)</f>
        <v>657</v>
      </c>
    </row>
    <row r="12" spans="1:14" s="18" customFormat="1" ht="23.1" customHeight="1" x14ac:dyDescent="0.25">
      <c r="A12" s="14" t="s">
        <v>16</v>
      </c>
      <c r="B12" s="15">
        <f>SUM(camana!B12+castilla!B11+condesuyos!B10+islay!B12)</f>
        <v>510</v>
      </c>
      <c r="C12" s="15">
        <f>SUM(camana!C12+castilla!C11+condesuyos!C10+islay!C12)</f>
        <v>530</v>
      </c>
      <c r="D12" s="15">
        <f>SUM(camana!D12+castilla!D11+condesuyos!D10+islay!D12)</f>
        <v>5529</v>
      </c>
      <c r="E12" s="15">
        <f>SUM(camana!E12+castilla!E11+condesuyos!E10+islay!E12)</f>
        <v>5105</v>
      </c>
      <c r="F12" s="15">
        <f>SUM(camana!F12+castilla!F11+condesuyos!F10+islay!F12)</f>
        <v>4022</v>
      </c>
      <c r="G12" s="15">
        <f>SUM(camana!G12+castilla!G11+condesuyos!G10+islay!G12)</f>
        <v>1879</v>
      </c>
      <c r="H12" s="15">
        <f>SUM(camana!H12+castilla!H11+condesuyos!H10+islay!H12)</f>
        <v>0</v>
      </c>
      <c r="I12" s="15">
        <f>SUM(camana!I12+castilla!I11+condesuyos!I10+islay!I12)</f>
        <v>0</v>
      </c>
      <c r="J12" s="15">
        <f>SUM(camana!J12+castilla!J11+condesuyos!J10+islay!J12)</f>
        <v>0</v>
      </c>
      <c r="K12" s="15">
        <f>SUM(camana!K12+castilla!K11+condesuyos!K10+islay!K12)</f>
        <v>0</v>
      </c>
      <c r="L12" s="15">
        <f>SUM(camana!L12+castilla!L11+condesuyos!L10+islay!L12)</f>
        <v>0</v>
      </c>
      <c r="M12" s="15">
        <f>SUM(camana!M12+castilla!M11+condesuyos!M10+islay!M12)</f>
        <v>0</v>
      </c>
      <c r="N12" s="15">
        <f>SUM(camana!N12+castilla!N11+condesuyos!N10+islay!N12)</f>
        <v>17575</v>
      </c>
    </row>
    <row r="13" spans="1:14" s="18" customFormat="1" ht="23.1" customHeight="1" x14ac:dyDescent="0.25">
      <c r="A13" s="14" t="s">
        <v>17</v>
      </c>
      <c r="B13" s="15">
        <f>SUM(caylloma!B12+'la union'!B11)</f>
        <v>0</v>
      </c>
      <c r="C13" s="15">
        <f>SUM(caylloma!C12+'la union'!C11)</f>
        <v>16</v>
      </c>
      <c r="D13" s="15">
        <f>SUM(caylloma!D12+'la union'!D11)</f>
        <v>19</v>
      </c>
      <c r="E13" s="15">
        <f>SUM(caylloma!E12+'la union'!E11)</f>
        <v>6</v>
      </c>
      <c r="F13" s="15">
        <f>SUM(caylloma!F12+'la union'!F11)</f>
        <v>0</v>
      </c>
      <c r="G13" s="15">
        <f>SUM(caylloma!G12+'la union'!G11)</f>
        <v>0</v>
      </c>
      <c r="H13" s="15">
        <f>SUM(caylloma!H12+'la union'!H11)</f>
        <v>0</v>
      </c>
      <c r="I13" s="15">
        <f>SUM(caylloma!I12+'la union'!I11)</f>
        <v>0</v>
      </c>
      <c r="J13" s="15">
        <f>SUM(caylloma!J12+'la union'!J11)</f>
        <v>0</v>
      </c>
      <c r="K13" s="15">
        <f>SUM(caylloma!K12+'la union'!K11)</f>
        <v>0</v>
      </c>
      <c r="L13" s="15">
        <f>SUM(caylloma!L12+'la union'!L11)</f>
        <v>0</v>
      </c>
      <c r="M13" s="15">
        <f>SUM(caylloma!M12+'la union'!M11)</f>
        <v>0</v>
      </c>
      <c r="N13" s="15">
        <f>SUM(caylloma!N12+'la union'!N11)</f>
        <v>41</v>
      </c>
    </row>
    <row r="14" spans="1:14" ht="23.1" customHeight="1" x14ac:dyDescent="0.25">
      <c r="A14" s="9" t="s">
        <v>18</v>
      </c>
      <c r="B14" s="10">
        <f>+SUM(arequipa!B12+caraveli!B11+caylloma!B13)</f>
        <v>252</v>
      </c>
      <c r="C14" s="10">
        <f>+SUM(arequipa!C12+caraveli!C11+caylloma!C13)</f>
        <v>284</v>
      </c>
      <c r="D14" s="10">
        <f>+SUM(arequipa!D12+caraveli!D11+caylloma!D13)</f>
        <v>193</v>
      </c>
      <c r="E14" s="10">
        <f>+SUM(arequipa!E12+caraveli!E11+caylloma!E13)</f>
        <v>61</v>
      </c>
      <c r="F14" s="10">
        <f>+SUM(arequipa!F12+caraveli!F11+caylloma!F13)</f>
        <v>95</v>
      </c>
      <c r="G14" s="10">
        <f>+SUM(arequipa!G12+caraveli!G11+caylloma!G13)</f>
        <v>80</v>
      </c>
      <c r="H14" s="10">
        <f>+SUM(arequipa!H12+caraveli!H11+caylloma!H13)</f>
        <v>44</v>
      </c>
      <c r="I14" s="10">
        <f>+SUM(arequipa!I12+caraveli!I11+caylloma!I13)</f>
        <v>36</v>
      </c>
      <c r="J14" s="10">
        <f>+SUM(arequipa!J12+caraveli!J11+caylloma!J13)</f>
        <v>24</v>
      </c>
      <c r="K14" s="10">
        <f>+SUM(arequipa!K12+caraveli!K11+caylloma!K13)</f>
        <v>8</v>
      </c>
      <c r="L14" s="10">
        <f>+SUM(arequipa!L12+caraveli!L11+caylloma!L13)</f>
        <v>37</v>
      </c>
      <c r="M14" s="10">
        <f>+SUM(arequipa!M12+caraveli!M11+caylloma!M13)</f>
        <v>40</v>
      </c>
      <c r="N14" s="10">
        <f>+SUM(arequipa!N12+caraveli!N11+caylloma!N13)</f>
        <v>1154</v>
      </c>
    </row>
    <row r="15" spans="1:14" ht="23.1" customHeight="1" x14ac:dyDescent="0.25">
      <c r="A15" s="9" t="s">
        <v>19</v>
      </c>
      <c r="B15" s="10">
        <f>+SUM(camana!B13+caraveli!B12+condesuyos!B11+islay!B13)</f>
        <v>0</v>
      </c>
      <c r="C15" s="10">
        <f>+SUM(camana!C13+caraveli!C12+condesuyos!C11+islay!C13)</f>
        <v>19</v>
      </c>
      <c r="D15" s="10">
        <f>+SUM(camana!D13+caraveli!D12+condesuyos!D11+islay!D13)</f>
        <v>35</v>
      </c>
      <c r="E15" s="10">
        <f>+SUM(camana!E13+caraveli!E12+condesuyos!E11+islay!E13)</f>
        <v>3</v>
      </c>
      <c r="F15" s="10">
        <f>+SUM(camana!F13+caraveli!F12+condesuyos!F11+islay!F13)</f>
        <v>5</v>
      </c>
      <c r="G15" s="10">
        <f>+SUM(camana!G13+caraveli!G12+condesuyos!G11+islay!G13)</f>
        <v>0</v>
      </c>
      <c r="H15" s="10">
        <f>+SUM(camana!H13+caraveli!H12+condesuyos!H11+islay!H13)</f>
        <v>4</v>
      </c>
      <c r="I15" s="10">
        <f>+SUM(camana!I13+caraveli!I12+condesuyos!I11+islay!I13)</f>
        <v>99</v>
      </c>
      <c r="J15" s="10">
        <f>+SUM(camana!J13+caraveli!J12+condesuyos!J11+islay!J13)</f>
        <v>27</v>
      </c>
      <c r="K15" s="10">
        <f>+SUM(camana!K13+caraveli!K12+condesuyos!K11+islay!K13)</f>
        <v>26</v>
      </c>
      <c r="L15" s="10">
        <f>+SUM(camana!L13+caraveli!L12+condesuyos!L11+islay!L13)</f>
        <v>65</v>
      </c>
      <c r="M15" s="10">
        <f>+SUM(camana!M13+caraveli!M12+condesuyos!M11+islay!M13)</f>
        <v>0</v>
      </c>
      <c r="N15" s="10">
        <f>+SUM(camana!N13+caraveli!N12+condesuyos!N11+islay!N13)</f>
        <v>283</v>
      </c>
    </row>
    <row r="16" spans="1:14" ht="23.1" customHeight="1" x14ac:dyDescent="0.25">
      <c r="A16" s="9" t="s">
        <v>20</v>
      </c>
      <c r="B16" s="10">
        <f>+SUM(arequipa!B13+caraveli!B13+castilla!B12+caylloma!B14+condesuyos!B12+'la union'!B12)</f>
        <v>2</v>
      </c>
      <c r="C16" s="10">
        <f>+SUM(arequipa!C13+caraveli!C13+castilla!C12+caylloma!C14+condesuyos!C12+'la union'!C12)</f>
        <v>5</v>
      </c>
      <c r="D16" s="10">
        <f>+SUM(arequipa!D13+caraveli!D13+castilla!D12+caylloma!D14+condesuyos!D12+'la union'!D12)</f>
        <v>67</v>
      </c>
      <c r="E16" s="10">
        <f>+SUM(arequipa!E13+caraveli!E13+castilla!E12+caylloma!E14+condesuyos!E12+'la union'!E12)</f>
        <v>314</v>
      </c>
      <c r="F16" s="10">
        <f>+SUM(arequipa!F13+caraveli!F13+castilla!F12+caylloma!F14+condesuyos!F12+'la union'!F12)</f>
        <v>334</v>
      </c>
      <c r="G16" s="10">
        <f>+SUM(arequipa!G13+caraveli!G13+castilla!G12+caylloma!G14+condesuyos!G12+'la union'!G12)</f>
        <v>303</v>
      </c>
      <c r="H16" s="10">
        <f>+SUM(arequipa!H13+caraveli!H13+castilla!H12+caylloma!H14+condesuyos!H12+'la union'!H12)</f>
        <v>56</v>
      </c>
      <c r="I16" s="10">
        <f>+SUM(arequipa!I13+caraveli!I13+castilla!I12+caylloma!I14+condesuyos!I12+'la union'!I12)</f>
        <v>0</v>
      </c>
      <c r="J16" s="10">
        <f>+SUM(arequipa!J13+caraveli!J13+castilla!J12+caylloma!J14+condesuyos!J12+'la union'!J12)</f>
        <v>0</v>
      </c>
      <c r="K16" s="10">
        <f>+SUM(arequipa!K13+caraveli!K13+castilla!K12+caylloma!K14+condesuyos!K12+'la union'!K12)</f>
        <v>0</v>
      </c>
      <c r="L16" s="10">
        <f>+SUM(arequipa!L13+caraveli!L13+castilla!L12+caylloma!L14+condesuyos!L12+'la union'!L12)</f>
        <v>0</v>
      </c>
      <c r="M16" s="10">
        <f>+SUM(arequipa!M13+caraveli!M13+castilla!M12+caylloma!M14+condesuyos!M12+'la union'!M12)</f>
        <v>0</v>
      </c>
      <c r="N16" s="10">
        <f>+SUM(arequipa!N13+caraveli!N13+castilla!N12+caylloma!N14+condesuyos!N12+'la union'!N12)</f>
        <v>1081</v>
      </c>
    </row>
    <row r="17" spans="1:14" ht="23.1" customHeight="1" x14ac:dyDescent="0.25">
      <c r="A17" s="9" t="s">
        <v>21</v>
      </c>
      <c r="B17" s="10">
        <f>SUM(arequipa!B14+camana!B14+caraveli!B14+castilla!B13+caylloma!B15+islay!B14)</f>
        <v>1123</v>
      </c>
      <c r="C17" s="10">
        <f>SUM(arequipa!C14+camana!C14+caraveli!C14+castilla!C13+caylloma!C15+islay!C14)</f>
        <v>668</v>
      </c>
      <c r="D17" s="10">
        <f>SUM(arequipa!D14+camana!D14+caraveli!D14+castilla!D13+caylloma!D15+islay!D14)</f>
        <v>232</v>
      </c>
      <c r="E17" s="10">
        <f>SUM(arequipa!E14+camana!E14+caraveli!E14+castilla!E13+caylloma!E15+islay!E14)</f>
        <v>169</v>
      </c>
      <c r="F17" s="10">
        <f>SUM(arequipa!F14+camana!F14+caraveli!F14+castilla!F13+caylloma!F15+islay!F14)</f>
        <v>303</v>
      </c>
      <c r="G17" s="10">
        <f>SUM(arequipa!G14+camana!G14+caraveli!G14+castilla!G13+caylloma!G15+islay!G14)</f>
        <v>648</v>
      </c>
      <c r="H17" s="10">
        <f>SUM(arequipa!H14+camana!H14+caraveli!H14+castilla!H13+caylloma!H15+islay!H14)</f>
        <v>1088</v>
      </c>
      <c r="I17" s="10">
        <f>SUM(arequipa!I14+camana!I14+caraveli!I14+castilla!I13+caylloma!I15+islay!I14)</f>
        <v>1204</v>
      </c>
      <c r="J17" s="10">
        <f>SUM(arequipa!J14+camana!J14+caraveli!J14+castilla!J13+caylloma!J15+islay!J14)</f>
        <v>1292</v>
      </c>
      <c r="K17" s="10">
        <f>SUM(arequipa!K14+camana!K14+caraveli!K14+castilla!K13+caylloma!K15+islay!K14)</f>
        <v>256</v>
      </c>
      <c r="L17" s="10">
        <f>SUM(arequipa!L14+camana!L14+caraveli!L14+castilla!L13+caylloma!L15+islay!L14)</f>
        <v>379</v>
      </c>
      <c r="M17" s="10">
        <f>SUM(arequipa!M14+camana!M14+caraveli!M14+castilla!M13+caylloma!M15+islay!M14)</f>
        <v>754</v>
      </c>
      <c r="N17" s="10">
        <f>SUM(arequipa!N14+camana!N14+caraveli!N14+castilla!N13+caylloma!N15+islay!N14)</f>
        <v>8116</v>
      </c>
    </row>
    <row r="18" spans="1:14" ht="23.1" customHeight="1" x14ac:dyDescent="0.25">
      <c r="A18" s="9" t="s">
        <v>22</v>
      </c>
      <c r="B18" s="10">
        <f>+SUM(arequipa!B15+camana!B15+caraveli!B15+castilla!B14+caylloma!B16+'la union'!B13)</f>
        <v>363</v>
      </c>
      <c r="C18" s="10">
        <f>+SUM(arequipa!C15+camana!C15+caraveli!C15+castilla!C14+caylloma!C16+'la union'!C13)</f>
        <v>26</v>
      </c>
      <c r="D18" s="10">
        <f>+SUM(arequipa!D15+camana!D15+caraveli!D15+castilla!D14+caylloma!D16+'la union'!D13)</f>
        <v>10</v>
      </c>
      <c r="E18" s="10">
        <f>+SUM(arequipa!E15+camana!E15+caraveli!E15+castilla!E14+caylloma!E16+'la union'!E13)</f>
        <v>16</v>
      </c>
      <c r="F18" s="10">
        <f>+SUM(arequipa!F15+camana!F15+caraveli!F15+castilla!F14+caylloma!F16+'la union'!F13)</f>
        <v>10</v>
      </c>
      <c r="G18" s="10">
        <f>+SUM(arequipa!G15+camana!G15+caraveli!G15+castilla!G14+caylloma!G16+'la union'!G13)</f>
        <v>0</v>
      </c>
      <c r="H18" s="10">
        <f>+SUM(arequipa!H15+camana!H15+caraveli!H15+castilla!H14+caylloma!H16+'la union'!H13)</f>
        <v>29</v>
      </c>
      <c r="I18" s="10">
        <f>+SUM(arequipa!I15+camana!I15+caraveli!I15+castilla!I14+caylloma!I16+'la union'!I13)</f>
        <v>2731</v>
      </c>
      <c r="J18" s="10">
        <f>+SUM(arequipa!J15+camana!J15+caraveli!J15+castilla!J14+caylloma!J16+'la union'!J13)</f>
        <v>3250</v>
      </c>
      <c r="K18" s="10">
        <f>+SUM(arequipa!K15+camana!K15+caraveli!K15+castilla!K14+caylloma!K16+'la union'!K13)</f>
        <v>429</v>
      </c>
      <c r="L18" s="10">
        <f>+SUM(arequipa!L15+camana!L15+caraveli!L15+castilla!L14+caylloma!L16+'la union'!L13)</f>
        <v>75</v>
      </c>
      <c r="M18" s="10">
        <f>+SUM(arequipa!M15+camana!M15+caraveli!M15+castilla!M14+caylloma!M16+'la union'!M13)</f>
        <v>0</v>
      </c>
      <c r="N18" s="10">
        <f>+SUM(arequipa!N15+camana!N15+caraveli!N15+castilla!N14+caylloma!N16+'la union'!N13)</f>
        <v>6939</v>
      </c>
    </row>
    <row r="19" spans="1:14" ht="23.1" customHeight="1" x14ac:dyDescent="0.25">
      <c r="A19" s="9" t="s">
        <v>23</v>
      </c>
      <c r="B19" s="10">
        <f>SUM(caraveli!B16+castilla!B15+caylloma!B17+condesuyos!B13+'la union'!B14)</f>
        <v>38</v>
      </c>
      <c r="C19" s="10">
        <f>SUM(caraveli!C16+castilla!C15+caylloma!C17+condesuyos!C13+'la union'!C14)</f>
        <v>216</v>
      </c>
      <c r="D19" s="10">
        <f>SUM(caraveli!D16+castilla!D15+caylloma!D17+condesuyos!D13+'la union'!D14)</f>
        <v>191</v>
      </c>
      <c r="E19" s="10">
        <f>SUM(caraveli!E16+castilla!E15+caylloma!E17+condesuyos!E13+'la union'!E14)</f>
        <v>38</v>
      </c>
      <c r="F19" s="10">
        <f>SUM(caraveli!F16+castilla!F15+caylloma!F17+condesuyos!F13+'la union'!F14)</f>
        <v>16</v>
      </c>
      <c r="G19" s="10">
        <f>SUM(caraveli!G16+castilla!G15+caylloma!G17+condesuyos!G13+'la union'!G14)</f>
        <v>0</v>
      </c>
      <c r="H19" s="10">
        <f>SUM(caraveli!H16+castilla!H15+caylloma!H17+condesuyos!H13+'la union'!H14)</f>
        <v>0</v>
      </c>
      <c r="I19" s="10">
        <f>SUM(caraveli!I16+castilla!I15+caylloma!I17+condesuyos!I13+'la union'!I14)</f>
        <v>0</v>
      </c>
      <c r="J19" s="10">
        <f>SUM(caraveli!J16+castilla!J15+caylloma!J17+condesuyos!J13+'la union'!J14)</f>
        <v>0</v>
      </c>
      <c r="K19" s="10">
        <f>SUM(caraveli!K16+castilla!K15+caylloma!K17+condesuyos!K13+'la union'!K14)</f>
        <v>3</v>
      </c>
      <c r="L19" s="10">
        <f>SUM(caraveli!L16+castilla!L15+caylloma!L17+condesuyos!L13+'la union'!L14)</f>
        <v>8</v>
      </c>
      <c r="M19" s="10">
        <f>SUM(caraveli!M16+castilla!M15+caylloma!M17+condesuyos!M13+'la union'!M14)</f>
        <v>11</v>
      </c>
      <c r="N19" s="10">
        <f>SUM(caraveli!N16+castilla!N15+caylloma!N17+condesuyos!N13+'la union'!N14)</f>
        <v>521</v>
      </c>
    </row>
    <row r="20" spans="1:14" ht="23.1" customHeight="1" x14ac:dyDescent="0.25">
      <c r="A20" s="9" t="s">
        <v>24</v>
      </c>
      <c r="B20" s="10">
        <f>+SUM(arequipa!B16+castilla!B16+caylloma!B18+condesuyos!B14)</f>
        <v>312</v>
      </c>
      <c r="C20" s="10">
        <f>+SUM(arequipa!C16+castilla!C16+caylloma!C18+condesuyos!C14)</f>
        <v>492</v>
      </c>
      <c r="D20" s="10">
        <f>+SUM(arequipa!D16+castilla!D16+caylloma!D18+condesuyos!D14)</f>
        <v>268</v>
      </c>
      <c r="E20" s="10">
        <f>+SUM(arequipa!E16+castilla!E16+caylloma!E18+condesuyos!E14)</f>
        <v>43</v>
      </c>
      <c r="F20" s="10">
        <f>+SUM(arequipa!F16+castilla!F16+caylloma!F18+condesuyos!F14)</f>
        <v>19</v>
      </c>
      <c r="G20" s="10">
        <f>+SUM(arequipa!G16+castilla!G16+caylloma!G18+condesuyos!G14)</f>
        <v>32</v>
      </c>
      <c r="H20" s="10">
        <f>+SUM(arequipa!H16+castilla!H16+caylloma!H18+condesuyos!H14)</f>
        <v>33</v>
      </c>
      <c r="I20" s="10">
        <f>+SUM(arequipa!I16+castilla!I16+caylloma!I18+condesuyos!I14)</f>
        <v>28</v>
      </c>
      <c r="J20" s="10">
        <f>+SUM(arequipa!J16+castilla!J16+caylloma!J18+condesuyos!J14)</f>
        <v>25</v>
      </c>
      <c r="K20" s="10">
        <f>+SUM(arequipa!K16+castilla!K16+caylloma!K18+condesuyos!K14)</f>
        <v>59</v>
      </c>
      <c r="L20" s="10">
        <f>+SUM(arequipa!L16+castilla!L16+caylloma!L18+condesuyos!L14)</f>
        <v>91</v>
      </c>
      <c r="M20" s="10">
        <f>+SUM(arequipa!M16+castilla!M16+caylloma!M18+condesuyos!M14)</f>
        <v>130</v>
      </c>
      <c r="N20" s="10">
        <f>+SUM(arequipa!N16+castilla!N16+caylloma!N18+condesuyos!N14)</f>
        <v>1532</v>
      </c>
    </row>
    <row r="21" spans="1:14" ht="23.1" customHeight="1" x14ac:dyDescent="0.25">
      <c r="A21" s="9" t="s">
        <v>25</v>
      </c>
      <c r="B21" s="10">
        <f>+SUM(camana!B16+caraveli!B17+castilla!B17+islay!B15)</f>
        <v>3</v>
      </c>
      <c r="C21" s="10">
        <f>+SUM(camana!C16+caraveli!C17+castilla!C17+islay!C15)</f>
        <v>141</v>
      </c>
      <c r="D21" s="10">
        <f>+SUM(camana!D16+caraveli!D17+castilla!D17+islay!D15)</f>
        <v>101</v>
      </c>
      <c r="E21" s="10">
        <f>+SUM(camana!E16+caraveli!E17+castilla!E17+islay!E15)</f>
        <v>137</v>
      </c>
      <c r="F21" s="10">
        <f>+SUM(camana!F16+caraveli!F17+castilla!F17+islay!F15)</f>
        <v>11</v>
      </c>
      <c r="G21" s="10">
        <f>+SUM(camana!G16+caraveli!G17+castilla!G17+islay!G15)</f>
        <v>163</v>
      </c>
      <c r="H21" s="10">
        <f>+SUM(camana!H16+caraveli!H17+castilla!H17+islay!H15)</f>
        <v>397</v>
      </c>
      <c r="I21" s="10">
        <f>+SUM(camana!I16+caraveli!I17+castilla!I17+islay!I15)</f>
        <v>789</v>
      </c>
      <c r="J21" s="10">
        <f>+SUM(camana!J16+caraveli!J17+castilla!J17+islay!J15)</f>
        <v>304</v>
      </c>
      <c r="K21" s="10">
        <f>+SUM(camana!K16+caraveli!K17+castilla!K17+islay!K15)</f>
        <v>199</v>
      </c>
      <c r="L21" s="10">
        <f>+SUM(camana!L16+caraveli!L17+castilla!L17+islay!L15)</f>
        <v>190</v>
      </c>
      <c r="M21" s="10">
        <f>+SUM(camana!M16+caraveli!M17+castilla!M17+islay!M15)</f>
        <v>57</v>
      </c>
      <c r="N21" s="10">
        <f>+SUM(camana!N16+caraveli!N17+castilla!N17+islay!N15)</f>
        <v>2492</v>
      </c>
    </row>
    <row r="22" spans="1:14" ht="23.1" customHeight="1" x14ac:dyDescent="0.25">
      <c r="A22" s="9" t="s">
        <v>26</v>
      </c>
      <c r="B22" s="10">
        <f>+SUM(arequipa!B17+camana!B17+caraveli!B18+castilla!B18+caylloma!B19+condesuyos!B15+islay!B16+'la union'!B15)</f>
        <v>424</v>
      </c>
      <c r="C22" s="10">
        <f>+SUM(arequipa!C17+camana!C17+caraveli!C18+castilla!C18+caylloma!C19+condesuyos!C15+islay!C16+'la union'!C15)</f>
        <v>1019</v>
      </c>
      <c r="D22" s="10">
        <f>+SUM(arequipa!D17+camana!D17+caraveli!D18+castilla!D18+caylloma!D19+condesuyos!D15+islay!D16+'la union'!D15)</f>
        <v>1044</v>
      </c>
      <c r="E22" s="10">
        <f>+SUM(arequipa!E17+camana!E17+caraveli!E18+castilla!E18+caylloma!E19+condesuyos!E15+islay!E16+'la union'!E15)</f>
        <v>224</v>
      </c>
      <c r="F22" s="10">
        <f>+SUM(arequipa!F17+camana!F17+caraveli!F18+castilla!F18+caylloma!F19+condesuyos!F15+islay!F16+'la union'!F15)</f>
        <v>31</v>
      </c>
      <c r="G22" s="10">
        <f>+SUM(arequipa!G17+camana!G17+caraveli!G18+castilla!G18+caylloma!G19+condesuyos!G15+islay!G16+'la union'!G15)</f>
        <v>7</v>
      </c>
      <c r="H22" s="10">
        <f>+SUM(arequipa!H17+camana!H17+caraveli!H18+castilla!H18+caylloma!H19+condesuyos!H15+islay!H16+'la union'!H15)</f>
        <v>0</v>
      </c>
      <c r="I22" s="10">
        <f>+SUM(arequipa!I17+camana!I17+caraveli!I18+castilla!I18+caylloma!I19+condesuyos!I15+islay!I16+'la union'!I15)</f>
        <v>6</v>
      </c>
      <c r="J22" s="10">
        <f>+SUM(arequipa!J17+camana!J17+caraveli!J18+castilla!J18+caylloma!J19+condesuyos!J15+islay!J16+'la union'!J15)</f>
        <v>45</v>
      </c>
      <c r="K22" s="10">
        <f>+SUM(arequipa!K17+camana!K17+caraveli!K18+castilla!K18+caylloma!K19+condesuyos!K15+islay!K16+'la union'!K15)</f>
        <v>16</v>
      </c>
      <c r="L22" s="10">
        <f>+SUM(arequipa!L17+camana!L17+caraveli!L18+castilla!L18+caylloma!L19+condesuyos!L15+islay!L16+'la union'!L15)</f>
        <v>31</v>
      </c>
      <c r="M22" s="10">
        <f>+SUM(arequipa!M17+camana!M17+caraveli!M18+castilla!M18+caylloma!M19+condesuyos!M15+islay!M16+'la union'!M15)</f>
        <v>51</v>
      </c>
      <c r="N22" s="10">
        <f>+SUM(arequipa!N17+camana!N17+caraveli!N18+castilla!N18+caylloma!N19+condesuyos!N15+islay!N16+'la union'!N15)</f>
        <v>2898</v>
      </c>
    </row>
    <row r="23" spans="1:14" ht="23.1" customHeight="1" x14ac:dyDescent="0.25">
      <c r="A23" s="9" t="s">
        <v>27</v>
      </c>
      <c r="B23" s="10">
        <f>SUM(arequipa!B18+camana!B18+caraveli!B19+castilla!B19+caylloma!B20+condesuyos!B16+islay!B17)</f>
        <v>6</v>
      </c>
      <c r="C23" s="10">
        <f>SUM(arequipa!C18+camana!C18+caraveli!C19+castilla!C19+caylloma!C20+condesuyos!C16+islay!C17)</f>
        <v>170</v>
      </c>
      <c r="D23" s="10">
        <f>SUM(arequipa!D18+camana!D18+caraveli!D19+castilla!D19+caylloma!D20+condesuyos!D16+islay!D17)</f>
        <v>17</v>
      </c>
      <c r="E23" s="10">
        <f>SUM(arequipa!E18+camana!E18+caraveli!E19+castilla!E19+caylloma!E20+condesuyos!E16+islay!E17)</f>
        <v>21</v>
      </c>
      <c r="F23" s="10">
        <f>SUM(arequipa!F18+camana!F18+caraveli!F19+castilla!F19+caylloma!F20+condesuyos!F16+islay!F17)</f>
        <v>11</v>
      </c>
      <c r="G23" s="10">
        <f>SUM(arequipa!G18+camana!G18+caraveli!G19+castilla!G19+caylloma!G20+condesuyos!G16+islay!G17)</f>
        <v>3</v>
      </c>
      <c r="H23" s="10">
        <f>SUM(arequipa!H18+camana!H18+caraveli!H19+castilla!H19+caylloma!H20+condesuyos!H16+islay!H17)</f>
        <v>0</v>
      </c>
      <c r="I23" s="10">
        <f>SUM(arequipa!I18+camana!I18+caraveli!I19+castilla!I19+caylloma!I20+condesuyos!I16+islay!I17)</f>
        <v>195</v>
      </c>
      <c r="J23" s="10">
        <f>SUM(arequipa!J18+camana!J18+caraveli!J19+castilla!J19+caylloma!J20+condesuyos!J16+islay!J17)</f>
        <v>182</v>
      </c>
      <c r="K23" s="10">
        <f>SUM(arequipa!K18+camana!K18+caraveli!K19+castilla!K19+caylloma!K20+condesuyos!K16+islay!K17)</f>
        <v>257</v>
      </c>
      <c r="L23" s="10">
        <f>SUM(arequipa!L18+camana!L18+caraveli!L19+castilla!L19+caylloma!L20+condesuyos!L16+islay!L17)</f>
        <v>192</v>
      </c>
      <c r="M23" s="10">
        <f>SUM(arequipa!M18+camana!M18+caraveli!M19+castilla!M19+caylloma!M20+condesuyos!M16+islay!M17)</f>
        <v>28</v>
      </c>
      <c r="N23" s="15">
        <f>SUM(B23:M23)</f>
        <v>1082</v>
      </c>
    </row>
    <row r="24" spans="1:14" ht="23.1" customHeight="1" x14ac:dyDescent="0.25">
      <c r="A24" s="9" t="s">
        <v>28</v>
      </c>
      <c r="B24" s="10">
        <f>+SUM(arequipa!B19+castilla!B20+caylloma!B21+condesuyos!B17+'la union'!B16)</f>
        <v>22</v>
      </c>
      <c r="C24" s="10">
        <f>+SUM(arequipa!C19+castilla!C20+caylloma!C21+condesuyos!C17+'la union'!C16)</f>
        <v>55</v>
      </c>
      <c r="D24" s="10">
        <f>+SUM(arequipa!D19+castilla!D20+caylloma!D21+condesuyos!D17+'la union'!D16)</f>
        <v>59</v>
      </c>
      <c r="E24" s="10">
        <f>+SUM(arequipa!E19+castilla!E20+caylloma!E21+condesuyos!E17+'la union'!E16)</f>
        <v>30</v>
      </c>
      <c r="F24" s="10">
        <f>+SUM(arequipa!F19+castilla!F20+caylloma!F21+condesuyos!F17+'la union'!F16)</f>
        <v>0</v>
      </c>
      <c r="G24" s="10">
        <f>+SUM(arequipa!G19+castilla!G20+caylloma!G21+condesuyos!G17+'la union'!G16)</f>
        <v>0</v>
      </c>
      <c r="H24" s="10">
        <f>+SUM(arequipa!H19+castilla!H20+caylloma!H21+condesuyos!H17+'la union'!H16)</f>
        <v>0</v>
      </c>
      <c r="I24" s="10">
        <f>+SUM(arequipa!I19+castilla!I20+caylloma!I21+condesuyos!I17+'la union'!I16)</f>
        <v>0</v>
      </c>
      <c r="J24" s="10">
        <f>+SUM(arequipa!J19+castilla!J20+caylloma!J21+condesuyos!J17+'la union'!J16)</f>
        <v>0</v>
      </c>
      <c r="K24" s="10">
        <f>+SUM(arequipa!K19+castilla!K20+caylloma!K21+condesuyos!K17+'la union'!K16)</f>
        <v>0</v>
      </c>
      <c r="L24" s="10">
        <f>+SUM(arequipa!L19+castilla!L20+caylloma!L21+condesuyos!L17+'la union'!L16)</f>
        <v>0</v>
      </c>
      <c r="M24" s="10">
        <f>+SUM(arequipa!M19+castilla!M20+caylloma!M21+condesuyos!M17+'la union'!M16)</f>
        <v>0</v>
      </c>
      <c r="N24" s="10">
        <f>+SUM(arequipa!N19+castilla!N20+caylloma!N21+condesuyos!N17+'la union'!N16)</f>
        <v>166</v>
      </c>
    </row>
    <row r="25" spans="1:14" ht="23.1" customHeight="1" x14ac:dyDescent="0.25">
      <c r="A25" s="9" t="s">
        <v>29</v>
      </c>
      <c r="B25" s="10">
        <f>SUM(arequipa!B20+camana!B19+caraveli!B20+castilla!B21+caylloma!B22+condesuyos!B18+islay!B18+'la union'!B17)</f>
        <v>572</v>
      </c>
      <c r="C25" s="10">
        <f>SUM(arequipa!C20+camana!C19+caraveli!C20+castilla!C21+caylloma!C22+condesuyos!C18+islay!C18+'la union'!C17)</f>
        <v>872</v>
      </c>
      <c r="D25" s="10">
        <f>SUM(arequipa!D20+camana!D19+caraveli!D20+castilla!D21+caylloma!D22+condesuyos!D18+islay!D18+'la union'!D17)</f>
        <v>822</v>
      </c>
      <c r="E25" s="10">
        <f>SUM(arequipa!E20+camana!E19+caraveli!E20+castilla!E21+caylloma!E22+condesuyos!E18+islay!E18+'la union'!E17)</f>
        <v>431</v>
      </c>
      <c r="F25" s="10">
        <f>SUM(arequipa!F20+camana!F19+caraveli!F20+castilla!F21+caylloma!F22+condesuyos!F18+islay!F18+'la union'!F17)</f>
        <v>172</v>
      </c>
      <c r="G25" s="10">
        <f>SUM(arequipa!G20+camana!G19+caraveli!G20+castilla!G21+caylloma!G22+condesuyos!G18+islay!G18+'la union'!G17)</f>
        <v>369</v>
      </c>
      <c r="H25" s="10">
        <f>SUM(arequipa!H20+camana!H19+caraveli!H20+castilla!H21+caylloma!H22+condesuyos!H18+islay!H18+'la union'!H17)</f>
        <v>536</v>
      </c>
      <c r="I25" s="10">
        <f>SUM(arequipa!I20+camana!I19+caraveli!I20+castilla!I21+caylloma!I22+condesuyos!I18+islay!I18+'la union'!I17)</f>
        <v>531</v>
      </c>
      <c r="J25" s="10">
        <f>SUM(arequipa!J20+camana!J19+caraveli!J20+castilla!J21+caylloma!J22+condesuyos!J18+islay!J18+'la union'!J17)</f>
        <v>975</v>
      </c>
      <c r="K25" s="10">
        <f>SUM(arequipa!K20+camana!K19+caraveli!K20+castilla!K21+caylloma!K22+condesuyos!K18+islay!K18+'la union'!K17)</f>
        <v>2170</v>
      </c>
      <c r="L25" s="10">
        <f>SUM(arequipa!L20+camana!L19+caraveli!L20+castilla!L21+caylloma!L22+condesuyos!L18+islay!L18+'la union'!L17)</f>
        <v>2671</v>
      </c>
      <c r="M25" s="10">
        <f>SUM(arequipa!M20+camana!M19+caraveli!M20+castilla!M21+caylloma!M22+condesuyos!M18+islay!M18+'la union'!M17)</f>
        <v>239</v>
      </c>
      <c r="N25" s="15">
        <f>SUM(arequipa!N20+camana!N19+caraveli!N20+castilla!N21+caylloma!N22+condesuyos!N18+islay!N18+'la union'!N17)</f>
        <v>10360</v>
      </c>
    </row>
    <row r="26" spans="1:14" ht="23.1" customHeight="1" x14ac:dyDescent="0.25">
      <c r="A26" s="9" t="s">
        <v>30</v>
      </c>
      <c r="B26" s="10">
        <f>SUM(arequipa!B21+caraveli!B21+castilla!B22+caylloma!B23+condesuyos!B19+islay!B19+'la union'!B18)</f>
        <v>159</v>
      </c>
      <c r="C26" s="10">
        <f>SUM(arequipa!C21+caraveli!C21+castilla!C22+caylloma!C23+condesuyos!C19+islay!C19+'la union'!C18)</f>
        <v>280</v>
      </c>
      <c r="D26" s="10">
        <f>SUM(arequipa!D21+caraveli!D21+castilla!D22+caylloma!D23+condesuyos!D19+islay!D19+'la union'!D18)</f>
        <v>312</v>
      </c>
      <c r="E26" s="10">
        <f>SUM(arequipa!E21+caraveli!E21+castilla!E22+caylloma!E23+condesuyos!E19+islay!E19+'la union'!E18)</f>
        <v>41</v>
      </c>
      <c r="F26" s="10">
        <f>SUM(arequipa!F21+caraveli!F21+castilla!F22+caylloma!F23+condesuyos!F19+islay!F19+'la union'!F18)</f>
        <v>16</v>
      </c>
      <c r="G26" s="10">
        <f>SUM(arequipa!G21+caraveli!G21+castilla!G22+caylloma!G23+condesuyos!G19+islay!G19+'la union'!G18)</f>
        <v>7</v>
      </c>
      <c r="H26" s="10">
        <f>SUM(arequipa!H21+caraveli!H21+castilla!H22+caylloma!H23+condesuyos!H19+islay!H19+'la union'!H18)</f>
        <v>30</v>
      </c>
      <c r="I26" s="10">
        <f>SUM(arequipa!I21+caraveli!I21+castilla!I22+caylloma!I23+condesuyos!I19+islay!I19+'la union'!I18)</f>
        <v>64</v>
      </c>
      <c r="J26" s="10">
        <f>SUM(arequipa!J21+caraveli!J21+castilla!J22+caylloma!J23+condesuyos!J19+islay!J19+'la union'!J18)</f>
        <v>162</v>
      </c>
      <c r="K26" s="10">
        <f>SUM(arequipa!K21+caraveli!K21+castilla!K22+caylloma!K23+condesuyos!K19+islay!K19+'la union'!K18)</f>
        <v>196</v>
      </c>
      <c r="L26" s="10">
        <f>SUM(arequipa!L21+caraveli!L21+castilla!L22+caylloma!L23+condesuyos!L19+islay!L19+'la union'!L18)</f>
        <v>191</v>
      </c>
      <c r="M26" s="10">
        <f>SUM(arequipa!M21+caraveli!M21+castilla!M22+caylloma!M23+condesuyos!M19+islay!M19+'la union'!M18)</f>
        <v>252</v>
      </c>
      <c r="N26" s="15">
        <f>SUM(B26:M26)</f>
        <v>1710</v>
      </c>
    </row>
    <row r="27" spans="1:14" ht="23.1" customHeight="1" x14ac:dyDescent="0.25">
      <c r="A27" s="9" t="s">
        <v>31</v>
      </c>
      <c r="B27" s="10">
        <f>SUM(arequipa!B22+camana!B20+caraveli!B22+castilla!B23+caylloma!B24+islay!B20)</f>
        <v>86</v>
      </c>
      <c r="C27" s="10">
        <f>SUM(arequipa!C22+camana!C20+caraveli!C22+castilla!C23+caylloma!C24+islay!C20)</f>
        <v>82</v>
      </c>
      <c r="D27" s="10">
        <f>SUM(arequipa!D22+camana!D20+caraveli!D22+castilla!D23+caylloma!D24+islay!D20)</f>
        <v>54</v>
      </c>
      <c r="E27" s="10">
        <f>SUM(arequipa!E22+camana!E20+caraveli!E22+castilla!E23+caylloma!E24+islay!E20)</f>
        <v>32</v>
      </c>
      <c r="F27" s="10">
        <f>SUM(arequipa!F22+camana!F20+caraveli!F22+castilla!F23+caylloma!F24+islay!F20)</f>
        <v>17</v>
      </c>
      <c r="G27" s="10">
        <f>SUM(arequipa!G22+camana!G20+caraveli!G22+castilla!G23+caylloma!G24+islay!G20)</f>
        <v>51</v>
      </c>
      <c r="H27" s="10">
        <f>SUM(arequipa!H22+camana!H20+caraveli!H22+castilla!H23+caylloma!H24+islay!H20)</f>
        <v>108</v>
      </c>
      <c r="I27" s="10">
        <f>SUM(arequipa!I22+camana!I20+caraveli!I22+castilla!I23+caylloma!I24+islay!I20)</f>
        <v>161</v>
      </c>
      <c r="J27" s="10">
        <f>SUM(arequipa!J22+camana!J20+caraveli!J22+castilla!J23+caylloma!J24+islay!J20)</f>
        <v>258</v>
      </c>
      <c r="K27" s="10">
        <f>SUM(arequipa!K22+camana!K20+caraveli!K22+castilla!K23+caylloma!K24+islay!K20)</f>
        <v>36</v>
      </c>
      <c r="L27" s="10">
        <f>SUM(arequipa!L22+camana!L20+caraveli!L22+castilla!L23+caylloma!L24+islay!L20)</f>
        <v>23</v>
      </c>
      <c r="M27" s="10">
        <f>SUM(arequipa!M22+camana!M20+caraveli!M22+castilla!M23+caylloma!M24+islay!M20)</f>
        <v>68</v>
      </c>
      <c r="N27" s="10">
        <f>SUM(arequipa!N22+camana!N20+caraveli!N22+castilla!N23+caylloma!N24+islay!N20)</f>
        <v>976</v>
      </c>
    </row>
    <row r="28" spans="1:14" ht="23.1" customHeight="1" x14ac:dyDescent="0.25">
      <c r="A28" s="9" t="s">
        <v>32</v>
      </c>
      <c r="B28" s="10">
        <f>SUM(arequipa!B23+camana!B21+castilla!B24+caylloma!B25+condesuyos!B20+islay!B21+'la union'!B19)</f>
        <v>0</v>
      </c>
      <c r="C28" s="10">
        <f>SUM(arequipa!C23+camana!C21+castilla!C24+caylloma!C25+condesuyos!C20+islay!C21+'la union'!C19)</f>
        <v>20</v>
      </c>
      <c r="D28" s="10">
        <f>SUM(arequipa!D23+camana!D21+castilla!D24+caylloma!D25+condesuyos!D20+islay!D21+'la union'!D19)</f>
        <v>42</v>
      </c>
      <c r="E28" s="10">
        <f>SUM(arequipa!E23+camana!E21+castilla!E24+caylloma!E25+condesuyos!E20+islay!E21+'la union'!E19)</f>
        <v>57</v>
      </c>
      <c r="F28" s="10">
        <f>SUM(arequipa!F23+camana!F21+castilla!F24+caylloma!F25+condesuyos!F20+islay!F21+'la union'!F19)</f>
        <v>77</v>
      </c>
      <c r="G28" s="10">
        <f>SUM(arequipa!G23+camana!G21+castilla!G24+caylloma!G25+condesuyos!G20+islay!G21+'la union'!G19)</f>
        <v>119</v>
      </c>
      <c r="H28" s="10">
        <f>SUM(arequipa!H23+camana!H21+castilla!H24+caylloma!H25+condesuyos!H20+islay!H21+'la union'!H19)</f>
        <v>17</v>
      </c>
      <c r="I28" s="10">
        <f>SUM(arequipa!I23+camana!I21+castilla!I24+caylloma!I25+condesuyos!I20+islay!I21+'la union'!I19)</f>
        <v>0</v>
      </c>
      <c r="J28" s="10">
        <f>SUM(arequipa!J23+camana!J21+castilla!J24+caylloma!J25+condesuyos!J20+islay!J21+'la union'!J19)</f>
        <v>614</v>
      </c>
      <c r="K28" s="10">
        <f>SUM(arequipa!K23+camana!K21+castilla!K24+caylloma!K25+condesuyos!K20+islay!K21+'la union'!K19)</f>
        <v>1040</v>
      </c>
      <c r="L28" s="10">
        <f>SUM(arequipa!L23+camana!L21+castilla!L24+caylloma!L25+condesuyos!L20+islay!L21+'la union'!L19)</f>
        <v>749</v>
      </c>
      <c r="M28" s="10">
        <f>SUM(arequipa!M23+camana!M21+castilla!M24+caylloma!M25+condesuyos!M20+islay!M21+'la union'!M19)</f>
        <v>415</v>
      </c>
      <c r="N28" s="10">
        <f>SUM(arequipa!N23+camana!N21+castilla!N24+caylloma!N25+condesuyos!N20+islay!N21+'la union'!N19)</f>
        <v>3150</v>
      </c>
    </row>
    <row r="29" spans="1:14" ht="23.1" customHeight="1" x14ac:dyDescent="0.25">
      <c r="A29" s="9" t="s">
        <v>33</v>
      </c>
      <c r="B29" s="10">
        <f>SUM(camana!B22+caraveli!B23+castilla!B25+condesuyos!B21)</f>
        <v>20</v>
      </c>
      <c r="C29" s="10">
        <f>SUM(camana!C22+caraveli!C23+castilla!C25+condesuyos!C21)</f>
        <v>39</v>
      </c>
      <c r="D29" s="10">
        <f>SUM(camana!D22+caraveli!D23+castilla!D25+condesuyos!D21)</f>
        <v>7</v>
      </c>
      <c r="E29" s="10">
        <f>SUM(camana!E22+caraveli!E23+castilla!E25+condesuyos!E21)</f>
        <v>3</v>
      </c>
      <c r="F29" s="10">
        <f>SUM(camana!F22+caraveli!F23+castilla!F25+condesuyos!F21)</f>
        <v>0</v>
      </c>
      <c r="G29" s="10">
        <f>SUM(camana!G22+caraveli!G23+castilla!G25+condesuyos!G21)</f>
        <v>0</v>
      </c>
      <c r="H29" s="10">
        <f>SUM(camana!H22+caraveli!H23+castilla!H25+condesuyos!H21)</f>
        <v>0</v>
      </c>
      <c r="I29" s="10">
        <f>SUM(camana!I22+caraveli!I23+castilla!I25+condesuyos!I21)</f>
        <v>0</v>
      </c>
      <c r="J29" s="10">
        <f>SUM(camana!J22+caraveli!J23+castilla!J25+condesuyos!J21)</f>
        <v>0</v>
      </c>
      <c r="K29" s="10">
        <f>SUM(camana!K22+caraveli!K23+castilla!K25+condesuyos!K21)</f>
        <v>0</v>
      </c>
      <c r="L29" s="10">
        <f>SUM(camana!L22+caraveli!L23+castilla!L25+condesuyos!L21)</f>
        <v>0</v>
      </c>
      <c r="M29" s="10">
        <f>SUM(camana!M22+caraveli!M23+castilla!M25+condesuyos!M21)</f>
        <v>0</v>
      </c>
      <c r="N29" s="10">
        <f>SUM(camana!N22+caraveli!N23+castilla!N25+condesuyos!N21)</f>
        <v>69</v>
      </c>
    </row>
    <row r="30" spans="1:14" ht="23.1" customHeight="1" x14ac:dyDescent="0.25">
      <c r="A30" s="9" t="s">
        <v>34</v>
      </c>
      <c r="B30" s="10">
        <f>SUM(arequipa!B24+caylloma!B26)</f>
        <v>157</v>
      </c>
      <c r="C30" s="10">
        <f>SUM(arequipa!C24+caylloma!C26)</f>
        <v>177</v>
      </c>
      <c r="D30" s="10">
        <f>SUM(arequipa!D24+caylloma!D26)</f>
        <v>86</v>
      </c>
      <c r="E30" s="10">
        <f>SUM(arequipa!E24+caylloma!E26)</f>
        <v>66</v>
      </c>
      <c r="F30" s="10">
        <f>SUM(arequipa!F24+caylloma!F26)</f>
        <v>55</v>
      </c>
      <c r="G30" s="10">
        <f>SUM(arequipa!G24+caylloma!G26)</f>
        <v>50</v>
      </c>
      <c r="H30" s="10">
        <f>SUM(arequipa!H24+caylloma!H26)</f>
        <v>29</v>
      </c>
      <c r="I30" s="10">
        <f>SUM(arequipa!I24+caylloma!I26)</f>
        <v>94</v>
      </c>
      <c r="J30" s="10">
        <f>SUM(arequipa!J24+caylloma!J26)</f>
        <v>152</v>
      </c>
      <c r="K30" s="10">
        <f>SUM(arequipa!K24+caylloma!K26)</f>
        <v>110</v>
      </c>
      <c r="L30" s="10">
        <f>SUM(arequipa!L24+caylloma!L26)</f>
        <v>25</v>
      </c>
      <c r="M30" s="10">
        <f>SUM(arequipa!M24+caylloma!M26)</f>
        <v>23</v>
      </c>
      <c r="N30" s="10">
        <f>SUM(arequipa!N24+caylloma!N26)</f>
        <v>1024</v>
      </c>
    </row>
    <row r="31" spans="1:14" ht="23.1" customHeight="1" x14ac:dyDescent="0.25">
      <c r="A31" s="11" t="s">
        <v>35</v>
      </c>
      <c r="B31" s="12">
        <f>SUM(arequipa!B25+camana!B23+caraveli!B24+castilla!B26+caylloma!B27+condesuyos!B22+islay!B22+'la union'!B20)</f>
        <v>183</v>
      </c>
      <c r="C31" s="12">
        <f>SUM(arequipa!C25+camana!C23+caraveli!C24+castilla!C26+caylloma!C27+condesuyos!C22+islay!C22+'la union'!C20)</f>
        <v>168</v>
      </c>
      <c r="D31" s="12">
        <f>SUM(arequipa!D25+camana!D23+caraveli!D24+castilla!D26+caylloma!D27+condesuyos!D22+islay!D22+'la union'!D20)</f>
        <v>73</v>
      </c>
      <c r="E31" s="12">
        <f>SUM(arequipa!E25+camana!E23+caraveli!E24+castilla!E26+caylloma!E27+condesuyos!E22+islay!E22+'la union'!E20)</f>
        <v>48</v>
      </c>
      <c r="F31" s="12">
        <f>SUM(arequipa!F25+camana!F23+caraveli!F24+castilla!F26+caylloma!F27+condesuyos!F22+islay!F22+'la union'!F20)</f>
        <v>222</v>
      </c>
      <c r="G31" s="12">
        <f>SUM(arequipa!G25+camana!G23+caraveli!G24+castilla!G26+caylloma!G27+condesuyos!G22+islay!G22+'la union'!G20)</f>
        <v>94</v>
      </c>
      <c r="H31" s="12">
        <f>SUM(arequipa!H25+camana!H23+caraveli!H24+castilla!H26+caylloma!H27+condesuyos!H22+islay!H22+'la union'!H20)</f>
        <v>128</v>
      </c>
      <c r="I31" s="12">
        <f>SUM(arequipa!I25+camana!I23+caraveli!I24+castilla!I26+caylloma!I27+condesuyos!I22+islay!I22+'la union'!I20)</f>
        <v>369</v>
      </c>
      <c r="J31" s="12">
        <f>SUM(arequipa!J25+camana!J23+caraveli!J24+castilla!J26+caylloma!J27+condesuyos!J22+islay!J22+'la union'!J20)</f>
        <v>829</v>
      </c>
      <c r="K31" s="12">
        <f>SUM(arequipa!K25+camana!K23+caraveli!K24+castilla!K26+caylloma!K27+condesuyos!K22+islay!K22+'la union'!K20)</f>
        <v>243</v>
      </c>
      <c r="L31" s="12">
        <f>SUM(arequipa!L25+camana!L23+caraveli!L24+castilla!L26+caylloma!L27+condesuyos!L22+islay!L22+'la union'!L20)</f>
        <v>122</v>
      </c>
      <c r="M31" s="12">
        <f>SUM(arequipa!M25+camana!M23+caraveli!M24+castilla!M26+caylloma!M27+condesuyos!M22+islay!M22+'la union'!M20)</f>
        <v>283</v>
      </c>
      <c r="N31" s="12">
        <f>SUM(arequipa!N25+camana!N23+caraveli!N24+castilla!N26+caylloma!N27+condesuyos!N22+islay!N22+'la union'!N20)</f>
        <v>2762</v>
      </c>
    </row>
    <row r="32" spans="1:14" x14ac:dyDescent="0.25">
      <c r="A32" s="13" t="s">
        <v>48</v>
      </c>
      <c r="N32" s="2"/>
    </row>
    <row r="33" spans="1:1" x14ac:dyDescent="0.25">
      <c r="A33" s="19" t="s">
        <v>49</v>
      </c>
    </row>
  </sheetData>
  <mergeCells count="3">
    <mergeCell ref="A1:A3"/>
    <mergeCell ref="A4:N4"/>
    <mergeCell ref="A5:N5"/>
  </mergeCells>
  <pageMargins left="0.9055118110236221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" workbookViewId="0">
      <selection activeCell="C11" sqref="C11"/>
    </sheetView>
  </sheetViews>
  <sheetFormatPr baseColWidth="10" defaultRowHeight="15" x14ac:dyDescent="0.25"/>
  <cols>
    <col min="1" max="1" width="24.85546875" customWidth="1"/>
    <col min="2" max="14" width="8.7109375" customWidth="1"/>
  </cols>
  <sheetData>
    <row r="1" spans="1:14" x14ac:dyDescent="0.25">
      <c r="A1" s="2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2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2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24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.7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1" t="s">
        <v>43</v>
      </c>
    </row>
    <row r="8" spans="1:14" ht="25.35" customHeight="1" x14ac:dyDescent="0.25">
      <c r="A8" s="8" t="s">
        <v>13</v>
      </c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</row>
    <row r="9" spans="1:14" ht="9" customHeight="1" x14ac:dyDescent="0.25"/>
    <row r="10" spans="1:14" ht="21.95" customHeight="1" x14ac:dyDescent="0.25">
      <c r="A10" s="9" t="s">
        <v>14</v>
      </c>
      <c r="B10" s="10">
        <v>104</v>
      </c>
      <c r="C10" s="10">
        <v>60</v>
      </c>
      <c r="D10" s="10">
        <v>22</v>
      </c>
      <c r="E10" s="10">
        <v>24</v>
      </c>
      <c r="F10" s="10">
        <v>148</v>
      </c>
      <c r="G10" s="10">
        <v>301</v>
      </c>
      <c r="H10" s="10">
        <v>316</v>
      </c>
      <c r="I10" s="10">
        <v>254</v>
      </c>
      <c r="J10" s="10">
        <v>137</v>
      </c>
      <c r="K10" s="10">
        <v>64</v>
      </c>
      <c r="L10" s="10">
        <v>9</v>
      </c>
      <c r="M10" s="10">
        <v>9</v>
      </c>
      <c r="N10" s="10">
        <v>1448</v>
      </c>
    </row>
    <row r="11" spans="1:14" ht="21.95" customHeight="1" x14ac:dyDescent="0.25">
      <c r="A11" s="9" t="s">
        <v>15</v>
      </c>
      <c r="B11" s="10">
        <v>10</v>
      </c>
      <c r="C11" s="10">
        <v>64</v>
      </c>
      <c r="D11" s="10">
        <v>27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101</v>
      </c>
    </row>
    <row r="12" spans="1:14" ht="21.95" customHeight="1" x14ac:dyDescent="0.25">
      <c r="A12" s="9" t="s">
        <v>18</v>
      </c>
      <c r="B12" s="10">
        <v>195</v>
      </c>
      <c r="C12" s="10">
        <v>129</v>
      </c>
      <c r="D12" s="10">
        <v>40</v>
      </c>
      <c r="E12" s="10">
        <v>7</v>
      </c>
      <c r="F12" s="10">
        <v>92</v>
      </c>
      <c r="G12" s="10">
        <v>80</v>
      </c>
      <c r="H12" s="10">
        <v>44</v>
      </c>
      <c r="I12" s="10">
        <v>36</v>
      </c>
      <c r="J12" s="10">
        <v>24</v>
      </c>
      <c r="K12" s="10">
        <v>6</v>
      </c>
      <c r="L12" s="10">
        <v>34</v>
      </c>
      <c r="M12" s="10">
        <v>33</v>
      </c>
      <c r="N12" s="10">
        <v>720</v>
      </c>
    </row>
    <row r="13" spans="1:14" ht="21.95" customHeight="1" x14ac:dyDescent="0.25">
      <c r="A13" s="9" t="s">
        <v>20</v>
      </c>
      <c r="B13" s="10"/>
      <c r="C13" s="10"/>
      <c r="D13" s="10"/>
      <c r="E13" s="10">
        <v>7</v>
      </c>
      <c r="F13" s="10">
        <v>34</v>
      </c>
      <c r="G13" s="10">
        <v>20</v>
      </c>
      <c r="H13" s="10">
        <v>2</v>
      </c>
      <c r="I13" s="10"/>
      <c r="J13" s="10"/>
      <c r="K13" s="10"/>
      <c r="L13" s="10"/>
      <c r="M13" s="10"/>
      <c r="N13" s="10">
        <v>63</v>
      </c>
    </row>
    <row r="14" spans="1:14" ht="21.95" customHeight="1" x14ac:dyDescent="0.25">
      <c r="A14" s="9" t="s">
        <v>21</v>
      </c>
      <c r="B14" s="10">
        <v>844</v>
      </c>
      <c r="C14" s="10">
        <v>513</v>
      </c>
      <c r="D14" s="10">
        <v>127</v>
      </c>
      <c r="E14" s="10">
        <v>19</v>
      </c>
      <c r="F14" s="10">
        <v>57</v>
      </c>
      <c r="G14" s="10">
        <v>156</v>
      </c>
      <c r="H14" s="10">
        <v>166</v>
      </c>
      <c r="I14" s="10">
        <v>100</v>
      </c>
      <c r="J14" s="10">
        <v>32</v>
      </c>
      <c r="K14" s="10">
        <v>109</v>
      </c>
      <c r="L14" s="10">
        <v>203</v>
      </c>
      <c r="M14" s="10">
        <v>268</v>
      </c>
      <c r="N14" s="10">
        <v>2594</v>
      </c>
    </row>
    <row r="15" spans="1:14" ht="21.95" customHeight="1" x14ac:dyDescent="0.25">
      <c r="A15" s="9" t="s">
        <v>22</v>
      </c>
      <c r="B15" s="10">
        <v>11</v>
      </c>
      <c r="C15" s="10">
        <v>10</v>
      </c>
      <c r="D15" s="10"/>
      <c r="E15" s="10">
        <v>2</v>
      </c>
      <c r="F15" s="10">
        <v>2</v>
      </c>
      <c r="G15" s="10"/>
      <c r="H15" s="10">
        <v>2</v>
      </c>
      <c r="I15" s="10">
        <v>9</v>
      </c>
      <c r="J15" s="10">
        <v>6</v>
      </c>
      <c r="K15" s="10"/>
      <c r="L15" s="10"/>
      <c r="M15" s="10"/>
      <c r="N15" s="10">
        <v>42</v>
      </c>
    </row>
    <row r="16" spans="1:14" ht="21.95" customHeight="1" x14ac:dyDescent="0.25">
      <c r="A16" s="9" t="s">
        <v>24</v>
      </c>
      <c r="B16" s="10">
        <v>87</v>
      </c>
      <c r="C16" s="10">
        <v>65</v>
      </c>
      <c r="D16" s="10">
        <v>15</v>
      </c>
      <c r="E16" s="10">
        <v>5</v>
      </c>
      <c r="F16" s="10">
        <v>16</v>
      </c>
      <c r="G16" s="10">
        <v>32</v>
      </c>
      <c r="H16" s="10">
        <v>33</v>
      </c>
      <c r="I16" s="10">
        <v>28</v>
      </c>
      <c r="J16" s="10">
        <v>25</v>
      </c>
      <c r="K16" s="10">
        <v>25</v>
      </c>
      <c r="L16" s="10">
        <v>15</v>
      </c>
      <c r="M16" s="10">
        <v>11</v>
      </c>
      <c r="N16" s="10">
        <v>357</v>
      </c>
    </row>
    <row r="17" spans="1:14" ht="21.95" customHeight="1" x14ac:dyDescent="0.25">
      <c r="A17" s="9" t="s">
        <v>26</v>
      </c>
      <c r="B17" s="10">
        <v>60</v>
      </c>
      <c r="C17" s="10">
        <v>134</v>
      </c>
      <c r="D17" s="10">
        <v>93</v>
      </c>
      <c r="E17" s="10">
        <v>11</v>
      </c>
      <c r="F17" s="10">
        <v>5</v>
      </c>
      <c r="G17" s="10">
        <v>7</v>
      </c>
      <c r="H17" s="10"/>
      <c r="I17" s="10"/>
      <c r="J17" s="10"/>
      <c r="K17" s="10"/>
      <c r="L17" s="10"/>
      <c r="M17" s="10"/>
      <c r="N17" s="10">
        <v>310</v>
      </c>
    </row>
    <row r="18" spans="1:14" ht="21.95" customHeight="1" x14ac:dyDescent="0.25">
      <c r="A18" s="9" t="s">
        <v>27</v>
      </c>
      <c r="B18" s="10">
        <v>6</v>
      </c>
      <c r="C18" s="10">
        <v>3</v>
      </c>
      <c r="D18" s="10">
        <v>14</v>
      </c>
      <c r="E18" s="10">
        <v>21</v>
      </c>
      <c r="F18" s="10">
        <v>11</v>
      </c>
      <c r="G18" s="10">
        <v>3</v>
      </c>
      <c r="H18" s="10"/>
      <c r="I18" s="10"/>
      <c r="J18" s="10"/>
      <c r="K18" s="10"/>
      <c r="L18" s="10"/>
      <c r="M18" s="10"/>
      <c r="N18" s="10">
        <v>58</v>
      </c>
    </row>
    <row r="19" spans="1:14" ht="21.95" customHeight="1" x14ac:dyDescent="0.25">
      <c r="A19" s="9" t="s">
        <v>28</v>
      </c>
      <c r="B19" s="10"/>
      <c r="C19" s="10"/>
      <c r="D19" s="10">
        <v>7</v>
      </c>
      <c r="E19" s="10">
        <v>1</v>
      </c>
      <c r="F19" s="10"/>
      <c r="G19" s="10"/>
      <c r="H19" s="10"/>
      <c r="I19" s="10"/>
      <c r="J19" s="10"/>
      <c r="K19" s="10"/>
      <c r="L19" s="10"/>
      <c r="M19" s="10"/>
      <c r="N19" s="10">
        <v>8</v>
      </c>
    </row>
    <row r="20" spans="1:14" ht="21.95" customHeight="1" x14ac:dyDescent="0.25">
      <c r="A20" s="9" t="s">
        <v>29</v>
      </c>
      <c r="B20" s="10">
        <v>341</v>
      </c>
      <c r="C20" s="10">
        <v>326</v>
      </c>
      <c r="D20" s="10">
        <v>127</v>
      </c>
      <c r="E20" s="10">
        <v>16</v>
      </c>
      <c r="F20" s="10">
        <v>48</v>
      </c>
      <c r="G20" s="10">
        <v>249</v>
      </c>
      <c r="H20" s="10">
        <v>324</v>
      </c>
      <c r="I20" s="10">
        <v>192</v>
      </c>
      <c r="J20" s="10">
        <v>57</v>
      </c>
      <c r="K20" s="10">
        <v>7</v>
      </c>
      <c r="L20" s="10">
        <v>13</v>
      </c>
      <c r="M20" s="10">
        <v>22</v>
      </c>
      <c r="N20" s="10">
        <v>1722</v>
      </c>
    </row>
    <row r="21" spans="1:14" ht="21.95" customHeight="1" x14ac:dyDescent="0.25">
      <c r="A21" s="9" t="s">
        <v>30</v>
      </c>
      <c r="B21" s="10">
        <v>15</v>
      </c>
      <c r="C21" s="10">
        <v>15</v>
      </c>
      <c r="D21" s="10">
        <v>8</v>
      </c>
      <c r="E21" s="10">
        <v>6</v>
      </c>
      <c r="F21" s="10">
        <v>8</v>
      </c>
      <c r="G21" s="10">
        <v>7</v>
      </c>
      <c r="H21" s="10">
        <v>12</v>
      </c>
      <c r="I21" s="10">
        <v>14</v>
      </c>
      <c r="J21" s="10">
        <v>26</v>
      </c>
      <c r="K21" s="10">
        <v>38</v>
      </c>
      <c r="L21" s="10">
        <v>28</v>
      </c>
      <c r="M21" s="10">
        <v>20</v>
      </c>
      <c r="N21" s="10">
        <v>197</v>
      </c>
    </row>
    <row r="22" spans="1:14" ht="21.95" customHeight="1" x14ac:dyDescent="0.25">
      <c r="A22" s="9" t="s">
        <v>31</v>
      </c>
      <c r="B22" s="10">
        <v>9</v>
      </c>
      <c r="C22" s="10">
        <v>5</v>
      </c>
      <c r="D22" s="10"/>
      <c r="E22" s="10">
        <v>2</v>
      </c>
      <c r="F22" s="10">
        <v>4</v>
      </c>
      <c r="G22" s="10"/>
      <c r="H22" s="10">
        <v>6</v>
      </c>
      <c r="I22" s="10">
        <v>6</v>
      </c>
      <c r="J22" s="10"/>
      <c r="K22" s="10"/>
      <c r="L22" s="10"/>
      <c r="M22" s="10">
        <v>5</v>
      </c>
      <c r="N22" s="10">
        <v>37</v>
      </c>
    </row>
    <row r="23" spans="1:14" ht="21.95" customHeight="1" x14ac:dyDescent="0.25">
      <c r="A23" s="9" t="s">
        <v>32</v>
      </c>
      <c r="B23" s="10"/>
      <c r="C23" s="10"/>
      <c r="D23" s="10"/>
      <c r="E23" s="10"/>
      <c r="F23" s="10">
        <v>13</v>
      </c>
      <c r="G23" s="10"/>
      <c r="H23" s="10"/>
      <c r="I23" s="10"/>
      <c r="J23" s="10">
        <v>2</v>
      </c>
      <c r="K23" s="10">
        <v>2</v>
      </c>
      <c r="L23" s="10"/>
      <c r="M23" s="10"/>
      <c r="N23" s="10">
        <v>17</v>
      </c>
    </row>
    <row r="24" spans="1:14" ht="21.95" customHeight="1" x14ac:dyDescent="0.25">
      <c r="A24" s="9" t="s">
        <v>34</v>
      </c>
      <c r="B24" s="10">
        <v>157</v>
      </c>
      <c r="C24" s="10">
        <v>177</v>
      </c>
      <c r="D24" s="10">
        <v>86</v>
      </c>
      <c r="E24" s="10">
        <v>66</v>
      </c>
      <c r="F24" s="10">
        <v>55</v>
      </c>
      <c r="G24" s="10">
        <v>50</v>
      </c>
      <c r="H24" s="10">
        <v>29</v>
      </c>
      <c r="I24" s="10">
        <v>78</v>
      </c>
      <c r="J24" s="10">
        <v>124</v>
      </c>
      <c r="K24" s="10">
        <v>98</v>
      </c>
      <c r="L24" s="10">
        <v>25</v>
      </c>
      <c r="M24" s="10">
        <v>23</v>
      </c>
      <c r="N24" s="10">
        <v>968</v>
      </c>
    </row>
    <row r="25" spans="1:14" ht="21.95" customHeight="1" x14ac:dyDescent="0.25">
      <c r="A25" s="11" t="s">
        <v>35</v>
      </c>
      <c r="B25" s="12">
        <v>21</v>
      </c>
      <c r="C25" s="12">
        <v>12</v>
      </c>
      <c r="D25" s="12"/>
      <c r="E25" s="12"/>
      <c r="F25" s="12"/>
      <c r="G25" s="12"/>
      <c r="H25" s="12"/>
      <c r="I25" s="12"/>
      <c r="J25" s="12"/>
      <c r="K25" s="12"/>
      <c r="L25" s="12"/>
      <c r="M25" s="12">
        <v>2</v>
      </c>
      <c r="N25" s="12">
        <v>35</v>
      </c>
    </row>
    <row r="26" spans="1:14" x14ac:dyDescent="0.25">
      <c r="A26" s="13" t="s">
        <v>48</v>
      </c>
    </row>
    <row r="27" spans="1:14" x14ac:dyDescent="0.25">
      <c r="A27" s="19" t="s">
        <v>49</v>
      </c>
    </row>
  </sheetData>
  <mergeCells count="3">
    <mergeCell ref="A1:A3"/>
    <mergeCell ref="A4:N4"/>
    <mergeCell ref="A5:N5"/>
  </mergeCells>
  <pageMargins left="0.70866141732283472" right="0" top="0.74803149606299213" bottom="0" header="0" footer="0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2" workbookViewId="0">
      <selection activeCell="A14" sqref="A14"/>
    </sheetView>
  </sheetViews>
  <sheetFormatPr baseColWidth="10" defaultRowHeight="15" x14ac:dyDescent="0.25"/>
  <cols>
    <col min="1" max="1" width="22.7109375" customWidth="1"/>
    <col min="2" max="14" width="8.7109375" customWidth="1"/>
  </cols>
  <sheetData>
    <row r="1" spans="1:15" x14ac:dyDescent="0.25">
      <c r="A1" s="2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5" x14ac:dyDescent="0.25">
      <c r="A2" s="2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25">
      <c r="A3" s="2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5.75" x14ac:dyDescent="0.25">
      <c r="A4" s="24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5" ht="15.7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x14ac:dyDescent="0.25">
      <c r="A6" s="1" t="s">
        <v>38</v>
      </c>
    </row>
    <row r="8" spans="1:15" s="4" customFormat="1" ht="25.35" customHeight="1" x14ac:dyDescent="0.25">
      <c r="A8" s="8" t="s">
        <v>13</v>
      </c>
      <c r="B8" s="8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3"/>
    </row>
    <row r="9" spans="1:15" ht="9" customHeight="1" x14ac:dyDescent="0.25"/>
    <row r="10" spans="1:15" ht="21.95" customHeight="1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>
        <v>35</v>
      </c>
      <c r="J10" s="10">
        <v>8</v>
      </c>
      <c r="K10" s="10">
        <v>15</v>
      </c>
      <c r="L10" s="10"/>
      <c r="M10" s="10"/>
      <c r="N10" s="10">
        <v>58</v>
      </c>
    </row>
    <row r="11" spans="1:15" ht="21.95" customHeight="1" x14ac:dyDescent="0.25">
      <c r="A11" s="9" t="s">
        <v>15</v>
      </c>
      <c r="B11" s="10"/>
      <c r="C11" s="10"/>
      <c r="D11" s="10"/>
      <c r="E11" s="10"/>
      <c r="F11" s="10">
        <v>10</v>
      </c>
      <c r="G11" s="10"/>
      <c r="H11" s="10"/>
      <c r="I11" s="10"/>
      <c r="J11" s="10"/>
      <c r="K11" s="10"/>
      <c r="L11" s="10"/>
      <c r="M11" s="10"/>
      <c r="N11" s="10">
        <v>10</v>
      </c>
    </row>
    <row r="12" spans="1:15" ht="21.95" customHeight="1" x14ac:dyDescent="0.25">
      <c r="A12" s="9" t="s">
        <v>16</v>
      </c>
      <c r="B12" s="10">
        <v>510</v>
      </c>
      <c r="C12" s="10">
        <v>150</v>
      </c>
      <c r="D12" s="10">
        <v>3385</v>
      </c>
      <c r="E12" s="10">
        <v>2885</v>
      </c>
      <c r="F12" s="10">
        <v>1060</v>
      </c>
      <c r="G12" s="10">
        <v>20</v>
      </c>
      <c r="H12" s="10"/>
      <c r="I12" s="10"/>
      <c r="J12" s="10"/>
      <c r="K12" s="10"/>
      <c r="L12" s="10"/>
      <c r="M12" s="10"/>
      <c r="N12" s="10">
        <v>8010</v>
      </c>
    </row>
    <row r="13" spans="1:15" ht="21.95" customHeight="1" x14ac:dyDescent="0.25">
      <c r="A13" s="9" t="s">
        <v>19</v>
      </c>
      <c r="B13" s="10"/>
      <c r="C13" s="10"/>
      <c r="D13" s="10"/>
      <c r="E13" s="10"/>
      <c r="F13" s="10"/>
      <c r="G13" s="10"/>
      <c r="H13" s="10"/>
      <c r="I13" s="10">
        <v>88</v>
      </c>
      <c r="J13" s="10">
        <v>23</v>
      </c>
      <c r="K13" s="10"/>
      <c r="L13" s="10"/>
      <c r="M13" s="10"/>
      <c r="N13" s="10">
        <v>111</v>
      </c>
    </row>
    <row r="14" spans="1:15" ht="21.95" customHeight="1" x14ac:dyDescent="0.25">
      <c r="A14" s="9" t="s">
        <v>21</v>
      </c>
      <c r="B14" s="10"/>
      <c r="C14" s="10"/>
      <c r="D14" s="10"/>
      <c r="E14" s="10"/>
      <c r="F14" s="10"/>
      <c r="G14" s="10"/>
      <c r="H14" s="10">
        <v>108</v>
      </c>
      <c r="I14" s="10">
        <v>885</v>
      </c>
      <c r="J14" s="10">
        <v>1097</v>
      </c>
      <c r="K14" s="10">
        <v>60</v>
      </c>
      <c r="L14" s="10"/>
      <c r="M14" s="10"/>
      <c r="N14" s="10">
        <v>2150</v>
      </c>
    </row>
    <row r="15" spans="1:15" ht="21.95" customHeight="1" x14ac:dyDescent="0.25">
      <c r="A15" s="9" t="s">
        <v>22</v>
      </c>
      <c r="B15" s="10">
        <v>350</v>
      </c>
      <c r="C15" s="10"/>
      <c r="D15" s="10"/>
      <c r="E15" s="10"/>
      <c r="F15" s="10"/>
      <c r="G15" s="10"/>
      <c r="H15" s="10"/>
      <c r="I15" s="10">
        <v>2090</v>
      </c>
      <c r="J15" s="10">
        <v>2720</v>
      </c>
      <c r="K15" s="10">
        <v>280</v>
      </c>
      <c r="L15" s="10"/>
      <c r="M15" s="10"/>
      <c r="N15" s="10">
        <v>5440</v>
      </c>
    </row>
    <row r="16" spans="1:15" ht="21.95" customHeight="1" x14ac:dyDescent="0.25">
      <c r="A16" s="9" t="s">
        <v>25</v>
      </c>
      <c r="B16" s="10"/>
      <c r="C16" s="10"/>
      <c r="D16" s="10"/>
      <c r="E16" s="10"/>
      <c r="F16" s="10"/>
      <c r="G16" s="10"/>
      <c r="H16" s="10"/>
      <c r="I16" s="10"/>
      <c r="J16" s="10">
        <v>15</v>
      </c>
      <c r="K16" s="10"/>
      <c r="L16" s="10"/>
      <c r="M16" s="10"/>
      <c r="N16" s="10">
        <v>15</v>
      </c>
    </row>
    <row r="17" spans="1:14" ht="21.95" customHeight="1" x14ac:dyDescent="0.25">
      <c r="A17" s="9" t="s">
        <v>26</v>
      </c>
      <c r="B17" s="10"/>
      <c r="C17" s="10"/>
      <c r="D17" s="10"/>
      <c r="E17" s="10"/>
      <c r="F17" s="10"/>
      <c r="G17" s="10"/>
      <c r="H17" s="10"/>
      <c r="I17" s="10"/>
      <c r="J17" s="10">
        <v>30</v>
      </c>
      <c r="K17" s="10"/>
      <c r="L17" s="10"/>
      <c r="M17" s="10"/>
      <c r="N17" s="10">
        <v>30</v>
      </c>
    </row>
    <row r="18" spans="1:14" ht="21.95" customHeight="1" x14ac:dyDescent="0.25">
      <c r="A18" s="9" t="s">
        <v>27</v>
      </c>
      <c r="B18" s="10"/>
      <c r="C18" s="10"/>
      <c r="D18" s="10"/>
      <c r="E18" s="10"/>
      <c r="F18" s="10"/>
      <c r="G18" s="10"/>
      <c r="H18" s="10"/>
      <c r="I18" s="10">
        <v>181</v>
      </c>
      <c r="J18" s="10">
        <v>58</v>
      </c>
      <c r="K18" s="10"/>
      <c r="L18" s="10"/>
      <c r="M18" s="10"/>
      <c r="N18" s="10">
        <v>239</v>
      </c>
    </row>
    <row r="19" spans="1:14" ht="21.95" customHeight="1" x14ac:dyDescent="0.25">
      <c r="A19" s="9" t="s">
        <v>29</v>
      </c>
      <c r="B19" s="10"/>
      <c r="C19" s="10"/>
      <c r="D19" s="10"/>
      <c r="E19" s="10"/>
      <c r="F19" s="10"/>
      <c r="G19" s="10"/>
      <c r="H19" s="10"/>
      <c r="I19" s="10"/>
      <c r="J19" s="10">
        <v>41</v>
      </c>
      <c r="K19" s="10">
        <v>15</v>
      </c>
      <c r="L19" s="10"/>
      <c r="M19" s="10"/>
      <c r="N19" s="10">
        <v>56</v>
      </c>
    </row>
    <row r="20" spans="1:14" ht="21.95" customHeight="1" x14ac:dyDescent="0.25">
      <c r="A20" s="9" t="s">
        <v>31</v>
      </c>
      <c r="B20" s="10"/>
      <c r="C20" s="10"/>
      <c r="D20" s="10"/>
      <c r="E20" s="10"/>
      <c r="F20" s="10"/>
      <c r="G20" s="10"/>
      <c r="H20" s="10"/>
      <c r="I20" s="10">
        <v>80</v>
      </c>
      <c r="J20" s="10">
        <v>211</v>
      </c>
      <c r="K20" s="10"/>
      <c r="L20" s="10"/>
      <c r="M20" s="10"/>
      <c r="N20" s="10">
        <v>291</v>
      </c>
    </row>
    <row r="21" spans="1:14" ht="21.95" customHeight="1" x14ac:dyDescent="0.25">
      <c r="A21" s="9" t="s">
        <v>32</v>
      </c>
      <c r="B21" s="10"/>
      <c r="C21" s="10"/>
      <c r="D21" s="10"/>
      <c r="E21" s="10"/>
      <c r="F21" s="10"/>
      <c r="G21" s="10"/>
      <c r="H21" s="10"/>
      <c r="I21" s="10"/>
      <c r="J21" s="10">
        <v>510</v>
      </c>
      <c r="K21" s="10">
        <v>420</v>
      </c>
      <c r="L21" s="10"/>
      <c r="M21" s="10"/>
      <c r="N21" s="10">
        <v>930</v>
      </c>
    </row>
    <row r="22" spans="1:14" ht="21.95" customHeight="1" x14ac:dyDescent="0.25">
      <c r="A22" s="9" t="s">
        <v>33</v>
      </c>
      <c r="B22" s="10">
        <v>6</v>
      </c>
      <c r="C22" s="10">
        <v>24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30</v>
      </c>
    </row>
    <row r="23" spans="1:14" ht="21.95" customHeight="1" x14ac:dyDescent="0.25">
      <c r="A23" s="11" t="s">
        <v>35</v>
      </c>
      <c r="B23" s="12"/>
      <c r="C23" s="12"/>
      <c r="D23" s="12"/>
      <c r="E23" s="12"/>
      <c r="F23" s="12"/>
      <c r="G23" s="12"/>
      <c r="H23" s="12"/>
      <c r="I23" s="12">
        <v>250</v>
      </c>
      <c r="J23" s="12">
        <v>545</v>
      </c>
      <c r="K23" s="12">
        <v>210</v>
      </c>
      <c r="L23" s="12"/>
      <c r="M23" s="12"/>
      <c r="N23" s="12">
        <v>1005</v>
      </c>
    </row>
    <row r="24" spans="1:14" x14ac:dyDescent="0.25">
      <c r="A24" s="13" t="s">
        <v>48</v>
      </c>
    </row>
    <row r="25" spans="1:14" x14ac:dyDescent="0.25">
      <c r="A25" s="19" t="s">
        <v>49</v>
      </c>
    </row>
  </sheetData>
  <mergeCells count="3">
    <mergeCell ref="A1:A3"/>
    <mergeCell ref="A4:N4"/>
    <mergeCell ref="A5:N5"/>
  </mergeCells>
  <pageMargins left="0.9055118110236221" right="0" top="1.1417322834645669" bottom="0" header="0" footer="0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3" workbookViewId="0">
      <selection activeCell="A15" sqref="A15"/>
    </sheetView>
  </sheetViews>
  <sheetFormatPr baseColWidth="10" defaultRowHeight="15" x14ac:dyDescent="0.25"/>
  <cols>
    <col min="1" max="1" width="23.7109375" customWidth="1"/>
    <col min="2" max="14" width="8.7109375" customWidth="1"/>
  </cols>
  <sheetData>
    <row r="1" spans="1:14" x14ac:dyDescent="0.25">
      <c r="A1" s="25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2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.75" x14ac:dyDescent="0.2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6" t="s">
        <v>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25.3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14" ht="21.95" customHeight="1" x14ac:dyDescent="0.25">
      <c r="A10" s="9" t="s">
        <v>15</v>
      </c>
      <c r="B10" s="10">
        <v>26</v>
      </c>
      <c r="C10" s="10">
        <v>148</v>
      </c>
      <c r="D10" s="10">
        <v>92</v>
      </c>
      <c r="E10" s="10"/>
      <c r="F10" s="10">
        <v>10</v>
      </c>
      <c r="G10" s="10">
        <v>270</v>
      </c>
      <c r="H10" s="10"/>
      <c r="I10" s="10"/>
      <c r="J10" s="10"/>
      <c r="K10" s="10"/>
      <c r="L10" s="10"/>
      <c r="M10" s="10"/>
      <c r="N10" s="10">
        <v>546</v>
      </c>
    </row>
    <row r="11" spans="1:14" ht="21.95" customHeight="1" x14ac:dyDescent="0.25">
      <c r="A11" s="9" t="s">
        <v>18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v>2</v>
      </c>
      <c r="L11" s="10">
        <v>2</v>
      </c>
      <c r="M11" s="10"/>
      <c r="N11" s="10">
        <v>4</v>
      </c>
    </row>
    <row r="12" spans="1:14" ht="21.95" customHeight="1" x14ac:dyDescent="0.25">
      <c r="A12" s="9" t="s">
        <v>19</v>
      </c>
      <c r="B12" s="10"/>
      <c r="C12" s="10">
        <v>10</v>
      </c>
      <c r="D12" s="10">
        <v>16</v>
      </c>
      <c r="E12" s="10">
        <v>3</v>
      </c>
      <c r="F12" s="10"/>
      <c r="G12" s="10"/>
      <c r="H12" s="10">
        <v>4</v>
      </c>
      <c r="I12" s="10">
        <v>4</v>
      </c>
      <c r="J12" s="10">
        <v>4</v>
      </c>
      <c r="K12" s="10"/>
      <c r="L12" s="10"/>
      <c r="M12" s="10"/>
      <c r="N12" s="10">
        <v>41</v>
      </c>
    </row>
    <row r="13" spans="1:14" ht="21.95" customHeight="1" x14ac:dyDescent="0.25">
      <c r="A13" s="9" t="s">
        <v>20</v>
      </c>
      <c r="B13" s="10"/>
      <c r="C13" s="10"/>
      <c r="D13" s="10"/>
      <c r="E13" s="10"/>
      <c r="F13" s="10">
        <v>19</v>
      </c>
      <c r="G13" s="10">
        <v>45</v>
      </c>
      <c r="H13" s="10">
        <v>24</v>
      </c>
      <c r="I13" s="10"/>
      <c r="J13" s="10"/>
      <c r="K13" s="10"/>
      <c r="L13" s="10"/>
      <c r="M13" s="10"/>
      <c r="N13" s="10">
        <v>88</v>
      </c>
    </row>
    <row r="14" spans="1:14" ht="21.95" customHeight="1" x14ac:dyDescent="0.25">
      <c r="A14" s="9" t="s">
        <v>21</v>
      </c>
      <c r="B14" s="10"/>
      <c r="C14" s="10"/>
      <c r="D14" s="10"/>
      <c r="E14" s="10"/>
      <c r="F14" s="10"/>
      <c r="G14" s="10">
        <v>130</v>
      </c>
      <c r="H14" s="10">
        <v>319</v>
      </c>
      <c r="I14" s="10">
        <v>31</v>
      </c>
      <c r="J14" s="10">
        <v>11</v>
      </c>
      <c r="K14" s="10"/>
      <c r="L14" s="10"/>
      <c r="M14" s="10"/>
      <c r="N14" s="10">
        <v>491</v>
      </c>
    </row>
    <row r="15" spans="1:14" ht="21.95" customHeight="1" x14ac:dyDescent="0.25">
      <c r="A15" s="9" t="s">
        <v>22</v>
      </c>
      <c r="B15" s="10"/>
      <c r="C15" s="10">
        <v>3</v>
      </c>
      <c r="D15" s="10">
        <v>1</v>
      </c>
      <c r="E15" s="10">
        <v>14</v>
      </c>
      <c r="F15" s="10">
        <v>8</v>
      </c>
      <c r="G15" s="10"/>
      <c r="H15" s="10">
        <v>6</v>
      </c>
      <c r="I15" s="10">
        <v>593</v>
      </c>
      <c r="J15" s="10">
        <v>404</v>
      </c>
      <c r="K15" s="10">
        <v>23</v>
      </c>
      <c r="L15" s="10">
        <v>15</v>
      </c>
      <c r="M15" s="10"/>
      <c r="N15" s="10">
        <v>1067</v>
      </c>
    </row>
    <row r="16" spans="1:14" ht="21.95" customHeight="1" x14ac:dyDescent="0.25">
      <c r="A16" s="9" t="s">
        <v>23</v>
      </c>
      <c r="B16" s="10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16</v>
      </c>
    </row>
    <row r="17" spans="1:14" ht="21.95" customHeight="1" x14ac:dyDescent="0.25">
      <c r="A17" s="9" t="s">
        <v>25</v>
      </c>
      <c r="B17" s="10">
        <v>3</v>
      </c>
      <c r="C17" s="10">
        <v>15</v>
      </c>
      <c r="D17" s="10">
        <v>9</v>
      </c>
      <c r="E17" s="10">
        <v>2</v>
      </c>
      <c r="F17" s="10"/>
      <c r="G17" s="10"/>
      <c r="H17" s="10">
        <v>305</v>
      </c>
      <c r="I17" s="10">
        <v>789</v>
      </c>
      <c r="J17" s="10">
        <v>289</v>
      </c>
      <c r="K17" s="10">
        <v>171</v>
      </c>
      <c r="L17" s="10"/>
      <c r="M17" s="10">
        <v>5</v>
      </c>
      <c r="N17" s="10">
        <v>1588</v>
      </c>
    </row>
    <row r="18" spans="1:14" ht="21.95" customHeight="1" x14ac:dyDescent="0.25">
      <c r="A18" s="9" t="s">
        <v>26</v>
      </c>
      <c r="B18" s="10">
        <v>3</v>
      </c>
      <c r="C18" s="10">
        <v>3</v>
      </c>
      <c r="D18" s="10">
        <v>2</v>
      </c>
      <c r="E18" s="10"/>
      <c r="F18" s="10"/>
      <c r="G18" s="10"/>
      <c r="H18" s="10"/>
      <c r="I18" s="10">
        <v>6</v>
      </c>
      <c r="J18" s="10">
        <v>11</v>
      </c>
      <c r="K18" s="10">
        <v>2</v>
      </c>
      <c r="L18" s="10">
        <v>7</v>
      </c>
      <c r="M18" s="10">
        <v>1</v>
      </c>
      <c r="N18" s="10">
        <v>35</v>
      </c>
    </row>
    <row r="19" spans="1:14" ht="21.95" customHeight="1" x14ac:dyDescent="0.25">
      <c r="A19" s="9" t="s">
        <v>27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2</v>
      </c>
      <c r="L19" s="10">
        <v>3</v>
      </c>
      <c r="M19" s="10"/>
      <c r="N19" s="10">
        <v>5</v>
      </c>
    </row>
    <row r="20" spans="1:14" ht="21.95" customHeight="1" x14ac:dyDescent="0.25">
      <c r="A20" s="9" t="s">
        <v>29</v>
      </c>
      <c r="B20" s="10"/>
      <c r="C20" s="10">
        <v>1</v>
      </c>
      <c r="D20" s="10">
        <v>15</v>
      </c>
      <c r="E20" s="10">
        <v>13</v>
      </c>
      <c r="F20" s="10"/>
      <c r="G20" s="10">
        <v>1</v>
      </c>
      <c r="H20" s="10">
        <v>2</v>
      </c>
      <c r="I20" s="10">
        <v>34</v>
      </c>
      <c r="J20" s="10">
        <v>147</v>
      </c>
      <c r="K20" s="10">
        <v>69</v>
      </c>
      <c r="L20" s="10">
        <v>9</v>
      </c>
      <c r="M20" s="10">
        <v>1</v>
      </c>
      <c r="N20" s="10">
        <v>292</v>
      </c>
    </row>
    <row r="21" spans="1:14" ht="21.95" customHeight="1" x14ac:dyDescent="0.25">
      <c r="A21" s="9" t="s">
        <v>30</v>
      </c>
      <c r="B21" s="10">
        <v>9</v>
      </c>
      <c r="C21" s="10"/>
      <c r="D21" s="10"/>
      <c r="E21" s="10"/>
      <c r="F21" s="10"/>
      <c r="G21" s="10"/>
      <c r="H21" s="10"/>
      <c r="I21" s="10"/>
      <c r="J21" s="10"/>
      <c r="K21" s="10">
        <v>8</v>
      </c>
      <c r="L21" s="10"/>
      <c r="M21" s="10"/>
      <c r="N21" s="10">
        <v>17</v>
      </c>
    </row>
    <row r="22" spans="1:14" ht="21.95" customHeight="1" x14ac:dyDescent="0.25">
      <c r="A22" s="9" t="s">
        <v>31</v>
      </c>
      <c r="B22" s="10"/>
      <c r="C22" s="10"/>
      <c r="D22" s="10"/>
      <c r="E22" s="10"/>
      <c r="F22" s="10"/>
      <c r="G22" s="10"/>
      <c r="H22" s="10"/>
      <c r="I22" s="10">
        <v>4</v>
      </c>
      <c r="J22" s="10">
        <v>6</v>
      </c>
      <c r="K22" s="10"/>
      <c r="L22" s="10"/>
      <c r="M22" s="10"/>
      <c r="N22" s="10">
        <v>10</v>
      </c>
    </row>
    <row r="23" spans="1:14" ht="21.95" customHeight="1" x14ac:dyDescent="0.25">
      <c r="A23" s="9" t="s">
        <v>33</v>
      </c>
      <c r="B23" s="10">
        <v>2</v>
      </c>
      <c r="C23" s="10">
        <v>8</v>
      </c>
      <c r="D23" s="10"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12</v>
      </c>
    </row>
    <row r="24" spans="1:14" ht="21.95" customHeight="1" x14ac:dyDescent="0.25">
      <c r="A24" s="11" t="s">
        <v>35</v>
      </c>
      <c r="B24" s="12"/>
      <c r="C24" s="12"/>
      <c r="D24" s="12"/>
      <c r="E24" s="12"/>
      <c r="F24" s="12"/>
      <c r="G24" s="12"/>
      <c r="H24" s="12"/>
      <c r="I24" s="12">
        <v>4</v>
      </c>
      <c r="J24" s="12">
        <v>1</v>
      </c>
      <c r="K24" s="12"/>
      <c r="L24" s="12"/>
      <c r="M24" s="12"/>
      <c r="N24" s="12">
        <v>5</v>
      </c>
    </row>
    <row r="25" spans="1:14" x14ac:dyDescent="0.25">
      <c r="A25" s="13" t="s">
        <v>48</v>
      </c>
    </row>
    <row r="26" spans="1:14" x14ac:dyDescent="0.25">
      <c r="A26" s="19" t="s">
        <v>49</v>
      </c>
    </row>
  </sheetData>
  <mergeCells count="3">
    <mergeCell ref="A1:A3"/>
    <mergeCell ref="A4:N4"/>
    <mergeCell ref="A5:N5"/>
  </mergeCells>
  <pageMargins left="0.9055118110236221" right="0" top="0.74803149606299213" bottom="0" header="0" footer="0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3" workbookViewId="0">
      <selection activeCell="A14" sqref="A14"/>
    </sheetView>
  </sheetViews>
  <sheetFormatPr baseColWidth="10" defaultRowHeight="15" x14ac:dyDescent="0.25"/>
  <cols>
    <col min="1" max="1" width="24.42578125" customWidth="1"/>
    <col min="2" max="14" width="8.7109375" customWidth="1"/>
  </cols>
  <sheetData>
    <row r="1" spans="1:14" x14ac:dyDescent="0.25">
      <c r="A1" s="2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2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2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24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.7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41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25.3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14" ht="21.95" customHeight="1" x14ac:dyDescent="0.25">
      <c r="A10" s="9" t="s">
        <v>14</v>
      </c>
      <c r="B10" s="10"/>
      <c r="C10" s="10"/>
      <c r="D10" s="10"/>
      <c r="E10" s="10"/>
      <c r="F10" s="10"/>
      <c r="G10" s="10"/>
      <c r="H10" s="10"/>
      <c r="I10" s="10"/>
      <c r="J10" s="10">
        <v>27</v>
      </c>
      <c r="K10" s="10">
        <v>2</v>
      </c>
      <c r="L10" s="10"/>
      <c r="M10" s="10"/>
      <c r="N10" s="10">
        <v>29</v>
      </c>
    </row>
    <row r="11" spans="1:14" ht="21.95" customHeight="1" x14ac:dyDescent="0.25">
      <c r="A11" s="9" t="s">
        <v>16</v>
      </c>
      <c r="B11" s="10"/>
      <c r="C11" s="10">
        <v>380</v>
      </c>
      <c r="D11" s="10">
        <v>1990</v>
      </c>
      <c r="E11" s="10">
        <v>1790</v>
      </c>
      <c r="F11" s="10">
        <v>665</v>
      </c>
      <c r="G11" s="10"/>
      <c r="H11" s="10"/>
      <c r="I11" s="10"/>
      <c r="J11" s="10"/>
      <c r="K11" s="10"/>
      <c r="L11" s="10"/>
      <c r="M11" s="10"/>
      <c r="N11" s="10">
        <v>4825</v>
      </c>
    </row>
    <row r="12" spans="1:14" ht="21.95" customHeight="1" x14ac:dyDescent="0.25">
      <c r="A12" s="9" t="s">
        <v>20</v>
      </c>
      <c r="B12" s="10">
        <v>2</v>
      </c>
      <c r="C12" s="10">
        <v>5</v>
      </c>
      <c r="D12" s="10">
        <v>41</v>
      </c>
      <c r="E12" s="10">
        <v>87</v>
      </c>
      <c r="F12" s="10">
        <v>41</v>
      </c>
      <c r="G12" s="10">
        <v>22</v>
      </c>
      <c r="H12" s="10"/>
      <c r="I12" s="10"/>
      <c r="J12" s="10"/>
      <c r="K12" s="10"/>
      <c r="L12" s="10"/>
      <c r="M12" s="10"/>
      <c r="N12" s="10">
        <v>198</v>
      </c>
    </row>
    <row r="13" spans="1:14" ht="21.95" customHeight="1" x14ac:dyDescent="0.25">
      <c r="A13" s="9" t="s">
        <v>21</v>
      </c>
      <c r="B13" s="10"/>
      <c r="C13" s="10"/>
      <c r="D13" s="10"/>
      <c r="E13" s="10">
        <v>61</v>
      </c>
      <c r="F13" s="10">
        <v>90</v>
      </c>
      <c r="G13" s="10">
        <v>50</v>
      </c>
      <c r="H13" s="10"/>
      <c r="I13" s="10"/>
      <c r="J13" s="10">
        <v>42</v>
      </c>
      <c r="K13" s="10">
        <v>18</v>
      </c>
      <c r="L13" s="10"/>
      <c r="M13" s="10"/>
      <c r="N13" s="10">
        <v>261</v>
      </c>
    </row>
    <row r="14" spans="1:14" ht="21.95" customHeight="1" x14ac:dyDescent="0.25">
      <c r="A14" s="9" t="s">
        <v>22</v>
      </c>
      <c r="B14" s="10">
        <v>2</v>
      </c>
      <c r="C14" s="10">
        <v>1</v>
      </c>
      <c r="D14" s="10"/>
      <c r="E14" s="10"/>
      <c r="F14" s="10"/>
      <c r="G14" s="10"/>
      <c r="H14" s="10"/>
      <c r="I14" s="10"/>
      <c r="J14" s="10">
        <v>69</v>
      </c>
      <c r="K14" s="10">
        <v>94</v>
      </c>
      <c r="L14" s="10">
        <v>60</v>
      </c>
      <c r="M14" s="10"/>
      <c r="N14" s="10">
        <v>226</v>
      </c>
    </row>
    <row r="15" spans="1:14" ht="21.95" customHeight="1" x14ac:dyDescent="0.25">
      <c r="A15" s="9" t="s">
        <v>23</v>
      </c>
      <c r="B15" s="10">
        <v>10</v>
      </c>
      <c r="C15" s="10">
        <v>23</v>
      </c>
      <c r="D15" s="10">
        <v>31</v>
      </c>
      <c r="E15" s="10">
        <v>14</v>
      </c>
      <c r="F15" s="10">
        <v>16</v>
      </c>
      <c r="G15" s="10"/>
      <c r="H15" s="10"/>
      <c r="I15" s="10"/>
      <c r="J15" s="10"/>
      <c r="K15" s="10">
        <v>3</v>
      </c>
      <c r="L15" s="10">
        <v>8</v>
      </c>
      <c r="M15" s="10">
        <v>11</v>
      </c>
      <c r="N15" s="10">
        <v>116</v>
      </c>
    </row>
    <row r="16" spans="1:14" ht="21.95" customHeight="1" x14ac:dyDescent="0.25">
      <c r="A16" s="9" t="s">
        <v>24</v>
      </c>
      <c r="B16" s="10">
        <v>9</v>
      </c>
      <c r="C16" s="10">
        <v>22</v>
      </c>
      <c r="D16" s="10">
        <v>16</v>
      </c>
      <c r="E16" s="10">
        <v>4</v>
      </c>
      <c r="F16" s="10">
        <v>1</v>
      </c>
      <c r="G16" s="10"/>
      <c r="H16" s="10"/>
      <c r="I16" s="10"/>
      <c r="J16" s="10"/>
      <c r="K16" s="10"/>
      <c r="L16" s="10">
        <v>1</v>
      </c>
      <c r="M16" s="10">
        <v>5</v>
      </c>
      <c r="N16" s="10">
        <v>58</v>
      </c>
    </row>
    <row r="17" spans="1:14" ht="21.95" customHeight="1" x14ac:dyDescent="0.25">
      <c r="A17" s="9" t="s">
        <v>25</v>
      </c>
      <c r="B17" s="10"/>
      <c r="C17" s="10"/>
      <c r="D17" s="10"/>
      <c r="E17" s="10">
        <v>3</v>
      </c>
      <c r="F17" s="10">
        <v>11</v>
      </c>
      <c r="G17" s="10">
        <v>5</v>
      </c>
      <c r="H17" s="10"/>
      <c r="I17" s="10"/>
      <c r="J17" s="10"/>
      <c r="K17" s="10"/>
      <c r="L17" s="10"/>
      <c r="M17" s="10"/>
      <c r="N17" s="10">
        <v>19</v>
      </c>
    </row>
    <row r="18" spans="1:14" ht="21.95" customHeight="1" x14ac:dyDescent="0.25">
      <c r="A18" s="9" t="s">
        <v>26</v>
      </c>
      <c r="B18" s="10">
        <v>21</v>
      </c>
      <c r="C18" s="10">
        <v>114</v>
      </c>
      <c r="D18" s="10">
        <v>60</v>
      </c>
      <c r="E18" s="10">
        <v>8</v>
      </c>
      <c r="F18" s="10"/>
      <c r="G18" s="10"/>
      <c r="H18" s="10"/>
      <c r="I18" s="10"/>
      <c r="J18" s="10">
        <v>4</v>
      </c>
      <c r="K18" s="10">
        <v>9</v>
      </c>
      <c r="L18" s="10">
        <v>11</v>
      </c>
      <c r="M18" s="10">
        <v>5</v>
      </c>
      <c r="N18" s="10">
        <v>232</v>
      </c>
    </row>
    <row r="19" spans="1:14" ht="21.95" customHeight="1" x14ac:dyDescent="0.25">
      <c r="A19" s="9" t="s">
        <v>27</v>
      </c>
      <c r="B19" s="10"/>
      <c r="C19" s="10">
        <v>28</v>
      </c>
      <c r="D19" s="10">
        <v>3</v>
      </c>
      <c r="E19" s="10"/>
      <c r="F19" s="10"/>
      <c r="G19" s="10"/>
      <c r="H19" s="10"/>
      <c r="I19" s="10">
        <v>14</v>
      </c>
      <c r="J19" s="10">
        <v>124</v>
      </c>
      <c r="K19" s="10">
        <v>243</v>
      </c>
      <c r="L19" s="10">
        <v>156</v>
      </c>
      <c r="M19" s="10">
        <v>28</v>
      </c>
      <c r="N19" s="10">
        <v>596</v>
      </c>
    </row>
    <row r="20" spans="1:14" ht="21.95" customHeight="1" x14ac:dyDescent="0.25">
      <c r="A20" s="9" t="s">
        <v>28</v>
      </c>
      <c r="B20" s="10">
        <v>3</v>
      </c>
      <c r="C20" s="10">
        <v>6</v>
      </c>
      <c r="D20" s="10">
        <v>20</v>
      </c>
      <c r="E20" s="10">
        <v>2</v>
      </c>
      <c r="F20" s="10"/>
      <c r="G20" s="10"/>
      <c r="H20" s="10"/>
      <c r="I20" s="10"/>
      <c r="J20" s="10"/>
      <c r="K20" s="10"/>
      <c r="L20" s="10"/>
      <c r="M20" s="10"/>
      <c r="N20" s="10">
        <v>31</v>
      </c>
    </row>
    <row r="21" spans="1:14" ht="21.95" customHeight="1" x14ac:dyDescent="0.25">
      <c r="A21" s="9" t="s">
        <v>29</v>
      </c>
      <c r="B21" s="10">
        <v>7</v>
      </c>
      <c r="C21" s="10">
        <v>145</v>
      </c>
      <c r="D21" s="10">
        <v>130</v>
      </c>
      <c r="E21" s="10">
        <v>61</v>
      </c>
      <c r="F21" s="10">
        <v>26</v>
      </c>
      <c r="G21" s="10"/>
      <c r="H21" s="10"/>
      <c r="I21" s="10">
        <v>30</v>
      </c>
      <c r="J21" s="10">
        <v>535</v>
      </c>
      <c r="K21" s="10">
        <v>1335</v>
      </c>
      <c r="L21" s="10">
        <v>795</v>
      </c>
      <c r="M21" s="10">
        <v>67</v>
      </c>
      <c r="N21" s="10">
        <v>3131</v>
      </c>
    </row>
    <row r="22" spans="1:14" ht="21.95" customHeight="1" x14ac:dyDescent="0.25">
      <c r="A22" s="9" t="s">
        <v>30</v>
      </c>
      <c r="B22" s="10">
        <v>1</v>
      </c>
      <c r="C22" s="10">
        <v>19</v>
      </c>
      <c r="D22" s="10">
        <v>75</v>
      </c>
      <c r="E22" s="10">
        <v>5</v>
      </c>
      <c r="F22" s="10"/>
      <c r="G22" s="10"/>
      <c r="H22" s="10"/>
      <c r="I22" s="10"/>
      <c r="J22" s="10">
        <v>34</v>
      </c>
      <c r="K22" s="10"/>
      <c r="L22" s="10"/>
      <c r="M22" s="10"/>
      <c r="N22" s="10">
        <v>134</v>
      </c>
    </row>
    <row r="23" spans="1:14" ht="21.95" customHeight="1" x14ac:dyDescent="0.25">
      <c r="A23" s="9" t="s">
        <v>31</v>
      </c>
      <c r="B23" s="10">
        <v>9</v>
      </c>
      <c r="C23" s="10">
        <v>10</v>
      </c>
      <c r="D23" s="10">
        <v>10</v>
      </c>
      <c r="E23" s="10">
        <v>10</v>
      </c>
      <c r="F23" s="10">
        <v>9</v>
      </c>
      <c r="G23" s="10">
        <v>11</v>
      </c>
      <c r="H23" s="10">
        <v>11</v>
      </c>
      <c r="I23" s="10">
        <v>10</v>
      </c>
      <c r="J23" s="10">
        <v>9</v>
      </c>
      <c r="K23" s="10">
        <v>9</v>
      </c>
      <c r="L23" s="10">
        <v>9</v>
      </c>
      <c r="M23" s="10">
        <v>9</v>
      </c>
      <c r="N23" s="10">
        <v>116</v>
      </c>
    </row>
    <row r="24" spans="1:14" ht="21.95" customHeight="1" x14ac:dyDescent="0.25">
      <c r="A24" s="9" t="s">
        <v>32</v>
      </c>
      <c r="B24" s="10"/>
      <c r="C24" s="10">
        <v>1</v>
      </c>
      <c r="D24" s="10">
        <v>3</v>
      </c>
      <c r="E24" s="10">
        <v>5</v>
      </c>
      <c r="F24" s="10">
        <v>4</v>
      </c>
      <c r="G24" s="10"/>
      <c r="H24" s="10"/>
      <c r="I24" s="10"/>
      <c r="J24" s="10">
        <v>102</v>
      </c>
      <c r="K24" s="10">
        <v>618</v>
      </c>
      <c r="L24" s="10">
        <v>462</v>
      </c>
      <c r="M24" s="10">
        <v>127</v>
      </c>
      <c r="N24" s="10">
        <v>1322</v>
      </c>
    </row>
    <row r="25" spans="1:14" ht="21.95" customHeight="1" x14ac:dyDescent="0.25">
      <c r="A25" s="9" t="s">
        <v>33</v>
      </c>
      <c r="B25" s="10">
        <v>4</v>
      </c>
      <c r="C25" s="10">
        <v>7</v>
      </c>
      <c r="D25" s="10">
        <v>5</v>
      </c>
      <c r="E25" s="10">
        <v>3</v>
      </c>
      <c r="F25" s="10"/>
      <c r="G25" s="10"/>
      <c r="H25" s="10"/>
      <c r="I25" s="10"/>
      <c r="J25" s="10"/>
      <c r="K25" s="10"/>
      <c r="L25" s="10"/>
      <c r="M25" s="10"/>
      <c r="N25" s="10">
        <v>19</v>
      </c>
    </row>
    <row r="26" spans="1:14" ht="21.95" customHeight="1" x14ac:dyDescent="0.25">
      <c r="A26" s="11" t="s">
        <v>35</v>
      </c>
      <c r="B26" s="12">
        <v>4</v>
      </c>
      <c r="C26" s="12">
        <v>26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>
        <v>30</v>
      </c>
    </row>
    <row r="27" spans="1:14" x14ac:dyDescent="0.25">
      <c r="A27" s="13" t="s">
        <v>48</v>
      </c>
    </row>
    <row r="28" spans="1:14" x14ac:dyDescent="0.25">
      <c r="A28" s="19" t="s">
        <v>49</v>
      </c>
    </row>
  </sheetData>
  <mergeCells count="3">
    <mergeCell ref="A1:A3"/>
    <mergeCell ref="A4:N4"/>
    <mergeCell ref="A5:N5"/>
  </mergeCells>
  <pageMargins left="0.9055118110236221" right="0" top="0.55118110236220474" bottom="0" header="0" footer="0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>
      <selection activeCell="A15" sqref="A15"/>
    </sheetView>
  </sheetViews>
  <sheetFormatPr baseColWidth="10" defaultRowHeight="15" x14ac:dyDescent="0.25"/>
  <cols>
    <col min="1" max="1" width="22" customWidth="1"/>
  </cols>
  <sheetData>
    <row r="1" spans="1:14" x14ac:dyDescent="0.25">
      <c r="A1" s="23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2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2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x14ac:dyDescent="0.25">
      <c r="A4" s="24" t="s">
        <v>39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5.75" x14ac:dyDescent="0.25">
      <c r="A5" s="24" t="s">
        <v>37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5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28.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14" ht="10.5" customHeight="1" x14ac:dyDescent="0.25"/>
    <row r="11" spans="1:14" ht="21.95" customHeight="1" x14ac:dyDescent="0.25">
      <c r="A11" s="9" t="s">
        <v>14</v>
      </c>
      <c r="B11" s="9"/>
      <c r="C11" s="9">
        <v>2</v>
      </c>
      <c r="D11" s="9">
        <v>3</v>
      </c>
      <c r="E11" s="9"/>
      <c r="F11" s="9"/>
      <c r="G11" s="9">
        <v>34</v>
      </c>
      <c r="H11" s="9">
        <v>87</v>
      </c>
      <c r="I11" s="9">
        <v>122</v>
      </c>
      <c r="J11" s="9">
        <v>95</v>
      </c>
      <c r="K11" s="9">
        <v>53</v>
      </c>
      <c r="L11" s="9"/>
      <c r="M11" s="9"/>
      <c r="N11" s="9">
        <v>396</v>
      </c>
    </row>
    <row r="12" spans="1:14" ht="21.95" customHeight="1" x14ac:dyDescent="0.25">
      <c r="A12" s="9" t="s">
        <v>17</v>
      </c>
      <c r="B12" s="9"/>
      <c r="C12" s="9">
        <v>12</v>
      </c>
      <c r="D12" s="9">
        <v>18</v>
      </c>
      <c r="E12" s="9">
        <v>6</v>
      </c>
      <c r="F12" s="9"/>
      <c r="G12" s="9"/>
      <c r="H12" s="9"/>
      <c r="I12" s="9"/>
      <c r="J12" s="9"/>
      <c r="K12" s="9"/>
      <c r="L12" s="9"/>
      <c r="M12" s="9"/>
      <c r="N12" s="9">
        <v>36</v>
      </c>
    </row>
    <row r="13" spans="1:14" ht="21.95" customHeight="1" x14ac:dyDescent="0.25">
      <c r="A13" s="9" t="s">
        <v>18</v>
      </c>
      <c r="B13" s="9">
        <v>57</v>
      </c>
      <c r="C13" s="9">
        <v>155</v>
      </c>
      <c r="D13" s="9">
        <v>153</v>
      </c>
      <c r="E13" s="9">
        <v>54</v>
      </c>
      <c r="F13" s="9">
        <v>3</v>
      </c>
      <c r="G13" s="9"/>
      <c r="H13" s="9"/>
      <c r="I13" s="9"/>
      <c r="J13" s="9"/>
      <c r="K13" s="9"/>
      <c r="L13" s="9">
        <v>1</v>
      </c>
      <c r="M13" s="9">
        <v>7</v>
      </c>
      <c r="N13" s="9">
        <v>430</v>
      </c>
    </row>
    <row r="14" spans="1:14" ht="21.95" customHeight="1" x14ac:dyDescent="0.25">
      <c r="A14" s="9" t="s">
        <v>20</v>
      </c>
      <c r="B14" s="9"/>
      <c r="C14" s="9"/>
      <c r="D14" s="9">
        <v>18</v>
      </c>
      <c r="E14" s="9">
        <v>213</v>
      </c>
      <c r="F14" s="9">
        <v>214</v>
      </c>
      <c r="G14" s="9">
        <v>45</v>
      </c>
      <c r="H14" s="9">
        <v>4</v>
      </c>
      <c r="I14" s="9"/>
      <c r="J14" s="9"/>
      <c r="K14" s="9"/>
      <c r="L14" s="9"/>
      <c r="M14" s="9"/>
      <c r="N14" s="9">
        <v>494</v>
      </c>
    </row>
    <row r="15" spans="1:14" ht="21.95" customHeight="1" x14ac:dyDescent="0.25">
      <c r="A15" s="9" t="s">
        <v>21</v>
      </c>
      <c r="B15" s="9">
        <v>177</v>
      </c>
      <c r="C15" s="9">
        <v>124</v>
      </c>
      <c r="D15" s="9">
        <v>82</v>
      </c>
      <c r="E15" s="9">
        <v>67</v>
      </c>
      <c r="F15" s="9">
        <v>120</v>
      </c>
      <c r="G15" s="9">
        <v>164</v>
      </c>
      <c r="H15" s="9">
        <v>200</v>
      </c>
      <c r="I15" s="9">
        <v>178</v>
      </c>
      <c r="J15" s="9">
        <v>110</v>
      </c>
      <c r="K15" s="9">
        <v>69</v>
      </c>
      <c r="L15" s="9">
        <v>101</v>
      </c>
      <c r="M15" s="9">
        <v>153</v>
      </c>
      <c r="N15" s="9">
        <v>1545</v>
      </c>
    </row>
    <row r="16" spans="1:14" ht="21.95" customHeight="1" x14ac:dyDescent="0.25">
      <c r="A16" s="9" t="s">
        <v>22</v>
      </c>
      <c r="B16" s="9"/>
      <c r="C16" s="9"/>
      <c r="D16" s="9"/>
      <c r="E16" s="9"/>
      <c r="F16" s="9"/>
      <c r="G16" s="9"/>
      <c r="H16" s="9">
        <v>21</v>
      </c>
      <c r="I16" s="9">
        <v>39</v>
      </c>
      <c r="J16" s="9">
        <v>51</v>
      </c>
      <c r="K16" s="9">
        <v>32</v>
      </c>
      <c r="L16" s="9"/>
      <c r="M16" s="9"/>
      <c r="N16" s="9">
        <v>143</v>
      </c>
    </row>
    <row r="17" spans="1:14" ht="21.95" customHeight="1" x14ac:dyDescent="0.25">
      <c r="A17" s="9" t="s">
        <v>23</v>
      </c>
      <c r="B17" s="9">
        <v>7</v>
      </c>
      <c r="C17" s="9">
        <v>144</v>
      </c>
      <c r="D17" s="9">
        <v>50</v>
      </c>
      <c r="E17" s="9">
        <v>7</v>
      </c>
      <c r="F17" s="9"/>
      <c r="G17" s="9"/>
      <c r="H17" s="9"/>
      <c r="I17" s="9"/>
      <c r="J17" s="9"/>
      <c r="K17" s="9"/>
      <c r="L17" s="9"/>
      <c r="M17" s="9"/>
      <c r="N17" s="9">
        <v>208</v>
      </c>
    </row>
    <row r="18" spans="1:14" ht="21.95" customHeight="1" x14ac:dyDescent="0.25">
      <c r="A18" s="9" t="s">
        <v>24</v>
      </c>
      <c r="B18" s="9">
        <v>216</v>
      </c>
      <c r="C18" s="9">
        <v>402</v>
      </c>
      <c r="D18" s="9">
        <v>230</v>
      </c>
      <c r="E18" s="9">
        <v>34</v>
      </c>
      <c r="F18" s="9">
        <v>2</v>
      </c>
      <c r="G18" s="9"/>
      <c r="H18" s="9"/>
      <c r="I18" s="9"/>
      <c r="J18" s="9"/>
      <c r="K18" s="9">
        <v>34</v>
      </c>
      <c r="L18" s="9">
        <v>75</v>
      </c>
      <c r="M18" s="9">
        <v>114</v>
      </c>
      <c r="N18" s="9">
        <v>1107</v>
      </c>
    </row>
    <row r="19" spans="1:14" ht="21.95" customHeight="1" x14ac:dyDescent="0.25">
      <c r="A19" s="9" t="s">
        <v>26</v>
      </c>
      <c r="B19" s="9">
        <v>324</v>
      </c>
      <c r="C19" s="9">
        <v>602</v>
      </c>
      <c r="D19" s="9">
        <v>467</v>
      </c>
      <c r="E19" s="9">
        <v>30</v>
      </c>
      <c r="F19" s="9"/>
      <c r="G19" s="9"/>
      <c r="H19" s="9"/>
      <c r="I19" s="9"/>
      <c r="J19" s="9"/>
      <c r="K19" s="9"/>
      <c r="L19" s="9">
        <v>3</v>
      </c>
      <c r="M19" s="9">
        <v>5</v>
      </c>
      <c r="N19" s="9">
        <v>1431</v>
      </c>
    </row>
    <row r="20" spans="1:14" ht="21.95" customHeight="1" x14ac:dyDescent="0.25">
      <c r="A20" s="9" t="s">
        <v>27</v>
      </c>
      <c r="B20" s="9"/>
      <c r="C20" s="9">
        <v>139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v>139</v>
      </c>
    </row>
    <row r="21" spans="1:14" ht="21.95" customHeight="1" x14ac:dyDescent="0.25">
      <c r="A21" s="9" t="s">
        <v>28</v>
      </c>
      <c r="B21" s="9">
        <v>19</v>
      </c>
      <c r="C21" s="9">
        <v>40</v>
      </c>
      <c r="D21" s="9">
        <v>22</v>
      </c>
      <c r="E21" s="9">
        <v>3</v>
      </c>
      <c r="F21" s="9"/>
      <c r="G21" s="9"/>
      <c r="H21" s="9"/>
      <c r="I21" s="9"/>
      <c r="J21" s="9"/>
      <c r="K21" s="9"/>
      <c r="L21" s="9"/>
      <c r="M21" s="9"/>
      <c r="N21" s="9">
        <v>84</v>
      </c>
    </row>
    <row r="22" spans="1:14" ht="21.95" customHeight="1" x14ac:dyDescent="0.25">
      <c r="A22" s="9" t="s">
        <v>29</v>
      </c>
      <c r="B22" s="9">
        <v>211</v>
      </c>
      <c r="C22" s="9">
        <v>355</v>
      </c>
      <c r="D22" s="9">
        <v>392</v>
      </c>
      <c r="E22" s="9">
        <v>272</v>
      </c>
      <c r="F22" s="9">
        <v>97</v>
      </c>
      <c r="G22" s="9">
        <v>119</v>
      </c>
      <c r="H22" s="9">
        <v>210</v>
      </c>
      <c r="I22" s="9">
        <v>275</v>
      </c>
      <c r="J22" s="9">
        <v>195</v>
      </c>
      <c r="K22" s="9">
        <v>91</v>
      </c>
      <c r="L22" s="9">
        <v>59</v>
      </c>
      <c r="M22" s="9">
        <v>149</v>
      </c>
      <c r="N22" s="9">
        <v>2425</v>
      </c>
    </row>
    <row r="23" spans="1:14" ht="21.95" customHeight="1" x14ac:dyDescent="0.25">
      <c r="A23" s="9" t="s">
        <v>30</v>
      </c>
      <c r="B23" s="9">
        <v>129</v>
      </c>
      <c r="C23" s="9">
        <v>213</v>
      </c>
      <c r="D23" s="9">
        <v>153</v>
      </c>
      <c r="E23" s="9">
        <v>19</v>
      </c>
      <c r="F23" s="9">
        <v>8</v>
      </c>
      <c r="G23" s="9"/>
      <c r="H23" s="9">
        <v>18</v>
      </c>
      <c r="I23" s="9">
        <v>50</v>
      </c>
      <c r="J23" s="9">
        <v>102</v>
      </c>
      <c r="K23" s="9">
        <v>112</v>
      </c>
      <c r="L23" s="9">
        <v>140</v>
      </c>
      <c r="M23" s="9">
        <v>120</v>
      </c>
      <c r="N23" s="9">
        <v>1064</v>
      </c>
    </row>
    <row r="24" spans="1:14" ht="21.95" customHeight="1" x14ac:dyDescent="0.25">
      <c r="A24" s="9" t="s">
        <v>31</v>
      </c>
      <c r="B24" s="9">
        <v>48</v>
      </c>
      <c r="C24" s="9">
        <v>57</v>
      </c>
      <c r="D24" s="9">
        <v>39</v>
      </c>
      <c r="E24" s="9">
        <v>20</v>
      </c>
      <c r="F24" s="9"/>
      <c r="G24" s="9">
        <v>23</v>
      </c>
      <c r="H24" s="9">
        <v>54</v>
      </c>
      <c r="I24" s="9">
        <v>52</v>
      </c>
      <c r="J24" s="9">
        <v>32</v>
      </c>
      <c r="K24" s="9">
        <v>10</v>
      </c>
      <c r="L24" s="9"/>
      <c r="M24" s="9">
        <v>28</v>
      </c>
      <c r="N24" s="9">
        <v>363</v>
      </c>
    </row>
    <row r="25" spans="1:14" ht="21.95" customHeight="1" x14ac:dyDescent="0.25">
      <c r="A25" s="9" t="s">
        <v>32</v>
      </c>
      <c r="B25" s="9"/>
      <c r="C25" s="9">
        <v>19</v>
      </c>
      <c r="D25" s="9">
        <v>39</v>
      </c>
      <c r="E25" s="9">
        <v>52</v>
      </c>
      <c r="F25" s="9">
        <v>41</v>
      </c>
      <c r="G25" s="9">
        <v>1</v>
      </c>
      <c r="H25" s="9"/>
      <c r="I25" s="9"/>
      <c r="J25" s="9"/>
      <c r="K25" s="9"/>
      <c r="L25" s="9"/>
      <c r="M25" s="9"/>
      <c r="N25" s="9">
        <v>152</v>
      </c>
    </row>
    <row r="26" spans="1:14" ht="21.95" customHeight="1" x14ac:dyDescent="0.25">
      <c r="A26" s="9" t="s">
        <v>34</v>
      </c>
      <c r="B26" s="9"/>
      <c r="C26" s="9"/>
      <c r="D26" s="9"/>
      <c r="E26" s="9"/>
      <c r="F26" s="9"/>
      <c r="G26" s="9"/>
      <c r="H26" s="9"/>
      <c r="I26" s="9">
        <v>16</v>
      </c>
      <c r="J26" s="9">
        <v>28</v>
      </c>
      <c r="K26" s="9">
        <v>12</v>
      </c>
      <c r="L26" s="9"/>
      <c r="M26" s="9"/>
      <c r="N26" s="9">
        <v>56</v>
      </c>
    </row>
    <row r="27" spans="1:14" ht="21.95" customHeight="1" x14ac:dyDescent="0.25">
      <c r="A27" s="11" t="s">
        <v>35</v>
      </c>
      <c r="B27" s="11">
        <v>140</v>
      </c>
      <c r="C27" s="11">
        <v>97</v>
      </c>
      <c r="D27" s="11">
        <v>70</v>
      </c>
      <c r="E27" s="11">
        <v>48</v>
      </c>
      <c r="F27" s="11">
        <v>52</v>
      </c>
      <c r="G27" s="11">
        <v>72</v>
      </c>
      <c r="H27" s="11">
        <v>95</v>
      </c>
      <c r="I27" s="11">
        <v>100</v>
      </c>
      <c r="J27" s="11">
        <v>53</v>
      </c>
      <c r="K27" s="11">
        <v>5</v>
      </c>
      <c r="L27" s="11">
        <v>45</v>
      </c>
      <c r="M27" s="11">
        <v>107</v>
      </c>
      <c r="N27" s="11">
        <v>884</v>
      </c>
    </row>
    <row r="28" spans="1:14" x14ac:dyDescent="0.25">
      <c r="A28" s="13" t="s">
        <v>48</v>
      </c>
    </row>
    <row r="29" spans="1:14" x14ac:dyDescent="0.25">
      <c r="A29" s="19" t="s">
        <v>49</v>
      </c>
    </row>
  </sheetData>
  <mergeCells count="3">
    <mergeCell ref="A1:A3"/>
    <mergeCell ref="A4:N4"/>
    <mergeCell ref="A5:N5"/>
  </mergeCells>
  <pageMargins left="0.70866141732283472" right="0" top="0.74803149606299213" bottom="0" header="0" footer="0"/>
  <pageSetup paperSize="9" scale="8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3" workbookViewId="0">
      <selection activeCell="A14" sqref="A14"/>
    </sheetView>
  </sheetViews>
  <sheetFormatPr baseColWidth="10" defaultRowHeight="15" x14ac:dyDescent="0.25"/>
  <cols>
    <col min="1" max="1" width="26" style="3" customWidth="1"/>
    <col min="2" max="14" width="8.7109375" style="3" customWidth="1"/>
    <col min="15" max="16384" width="11.42578125" style="3"/>
  </cols>
  <sheetData>
    <row r="1" spans="1:21" x14ac:dyDescent="0.25">
      <c r="A1" s="25" t="s">
        <v>36</v>
      </c>
    </row>
    <row r="2" spans="1:21" x14ac:dyDescent="0.25">
      <c r="A2" s="25"/>
    </row>
    <row r="3" spans="1:21" x14ac:dyDescent="0.25">
      <c r="A3" s="25"/>
    </row>
    <row r="4" spans="1:21" ht="15.75" x14ac:dyDescent="0.2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1" ht="15.75" x14ac:dyDescent="0.2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7" spans="1:21" x14ac:dyDescent="0.25">
      <c r="A7" s="6" t="s">
        <v>40</v>
      </c>
    </row>
    <row r="9" spans="1:21" ht="25.3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21" ht="21.95" customHeight="1" x14ac:dyDescent="0.25">
      <c r="A10" s="14" t="s">
        <v>16</v>
      </c>
      <c r="B10" s="15"/>
      <c r="C10" s="15"/>
      <c r="D10" s="15"/>
      <c r="E10" s="15"/>
      <c r="F10" s="15">
        <v>20</v>
      </c>
      <c r="G10" s="15"/>
      <c r="H10" s="15"/>
      <c r="I10" s="15"/>
      <c r="J10" s="15"/>
      <c r="K10" s="15"/>
      <c r="L10" s="15"/>
      <c r="M10" s="15"/>
      <c r="N10" s="15">
        <v>20</v>
      </c>
      <c r="O10" s="7"/>
      <c r="P10" s="7"/>
      <c r="Q10" s="7"/>
      <c r="R10" s="7"/>
      <c r="S10" s="7"/>
      <c r="T10" s="7"/>
      <c r="U10" s="7"/>
    </row>
    <row r="11" spans="1:21" ht="21.95" customHeight="1" x14ac:dyDescent="0.25">
      <c r="A11" s="14" t="s">
        <v>19</v>
      </c>
      <c r="B11" s="15"/>
      <c r="C11" s="15"/>
      <c r="D11" s="15"/>
      <c r="E11" s="15"/>
      <c r="F11" s="15"/>
      <c r="G11" s="15"/>
      <c r="H11" s="15"/>
      <c r="I11" s="15"/>
      <c r="J11" s="15"/>
      <c r="K11" s="15">
        <v>10</v>
      </c>
      <c r="L11" s="15"/>
      <c r="M11" s="15"/>
      <c r="N11" s="15">
        <v>10</v>
      </c>
      <c r="O11" s="7"/>
      <c r="P11" s="7"/>
      <c r="Q11" s="7"/>
      <c r="R11" s="7"/>
      <c r="S11" s="7"/>
      <c r="T11" s="7"/>
      <c r="U11" s="7"/>
    </row>
    <row r="12" spans="1:21" ht="21.95" customHeight="1" x14ac:dyDescent="0.25">
      <c r="A12" s="14" t="s">
        <v>20</v>
      </c>
      <c r="B12" s="15"/>
      <c r="C12" s="15"/>
      <c r="D12" s="15">
        <v>8</v>
      </c>
      <c r="E12" s="15">
        <v>7</v>
      </c>
      <c r="F12" s="15"/>
      <c r="G12" s="15">
        <v>104</v>
      </c>
      <c r="H12" s="15">
        <v>26</v>
      </c>
      <c r="I12" s="15"/>
      <c r="J12" s="15"/>
      <c r="K12" s="15"/>
      <c r="L12" s="15"/>
      <c r="M12" s="15"/>
      <c r="N12" s="15">
        <v>145</v>
      </c>
      <c r="O12" s="7"/>
      <c r="P12" s="7"/>
      <c r="Q12" s="7"/>
      <c r="R12" s="7"/>
      <c r="S12" s="7"/>
      <c r="T12" s="7"/>
      <c r="U12" s="7"/>
    </row>
    <row r="13" spans="1:21" ht="21.95" customHeight="1" x14ac:dyDescent="0.25">
      <c r="A13" s="14" t="s">
        <v>23</v>
      </c>
      <c r="B13" s="15"/>
      <c r="C13" s="15"/>
      <c r="D13" s="15">
        <v>40</v>
      </c>
      <c r="E13" s="15">
        <v>10</v>
      </c>
      <c r="F13" s="15"/>
      <c r="G13" s="15"/>
      <c r="H13" s="15"/>
      <c r="I13" s="15"/>
      <c r="J13" s="15"/>
      <c r="K13" s="15"/>
      <c r="L13" s="15"/>
      <c r="M13" s="15"/>
      <c r="N13" s="15">
        <v>50</v>
      </c>
      <c r="O13" s="7"/>
      <c r="P13" s="7"/>
      <c r="Q13" s="7"/>
      <c r="R13" s="7"/>
      <c r="S13" s="7"/>
      <c r="T13" s="7"/>
      <c r="U13" s="7"/>
    </row>
    <row r="14" spans="1:21" ht="21.95" customHeight="1" x14ac:dyDescent="0.25">
      <c r="A14" s="14" t="s">
        <v>24</v>
      </c>
      <c r="B14" s="15"/>
      <c r="C14" s="15">
        <v>3</v>
      </c>
      <c r="D14" s="15">
        <v>7</v>
      </c>
      <c r="E14" s="15"/>
      <c r="F14" s="15"/>
      <c r="G14" s="15"/>
      <c r="H14" s="15"/>
      <c r="I14" s="15"/>
      <c r="J14" s="15"/>
      <c r="K14" s="15"/>
      <c r="L14" s="15"/>
      <c r="M14" s="15"/>
      <c r="N14" s="15">
        <v>10</v>
      </c>
      <c r="O14" s="7"/>
      <c r="P14" s="7"/>
      <c r="Q14" s="7"/>
      <c r="R14" s="7"/>
      <c r="S14" s="7"/>
      <c r="T14" s="7"/>
      <c r="U14" s="7"/>
    </row>
    <row r="15" spans="1:21" ht="21.95" customHeight="1" x14ac:dyDescent="0.25">
      <c r="A15" s="14" t="s">
        <v>26</v>
      </c>
      <c r="B15" s="15"/>
      <c r="C15" s="15">
        <v>24</v>
      </c>
      <c r="D15" s="15">
        <v>80</v>
      </c>
      <c r="E15" s="15">
        <v>15</v>
      </c>
      <c r="F15" s="15"/>
      <c r="G15" s="15"/>
      <c r="H15" s="15"/>
      <c r="I15" s="15"/>
      <c r="J15" s="15"/>
      <c r="K15" s="15"/>
      <c r="L15" s="15"/>
      <c r="M15" s="15">
        <v>40</v>
      </c>
      <c r="N15" s="15">
        <v>159</v>
      </c>
      <c r="O15" s="7"/>
      <c r="P15" s="7"/>
      <c r="Q15" s="7"/>
      <c r="R15" s="7"/>
      <c r="S15" s="7"/>
      <c r="T15" s="7"/>
      <c r="U15" s="7"/>
    </row>
    <row r="16" spans="1:21" ht="21.95" customHeight="1" x14ac:dyDescent="0.25">
      <c r="A16" s="14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>
        <v>15</v>
      </c>
      <c r="M16" s="15"/>
      <c r="N16" s="15">
        <v>15</v>
      </c>
      <c r="O16" s="7"/>
      <c r="P16" s="7"/>
      <c r="Q16" s="7"/>
      <c r="R16" s="7"/>
      <c r="S16" s="7"/>
      <c r="T16" s="7"/>
      <c r="U16" s="7"/>
    </row>
    <row r="17" spans="1:21" ht="21.95" customHeight="1" x14ac:dyDescent="0.25">
      <c r="A17" s="14" t="s">
        <v>28</v>
      </c>
      <c r="B17" s="15"/>
      <c r="C17" s="15">
        <v>3</v>
      </c>
      <c r="D17" s="15">
        <v>9</v>
      </c>
      <c r="E17" s="15">
        <v>24</v>
      </c>
      <c r="F17" s="15"/>
      <c r="G17" s="15"/>
      <c r="H17" s="15"/>
      <c r="I17" s="15"/>
      <c r="J17" s="15"/>
      <c r="K17" s="15"/>
      <c r="L17" s="15"/>
      <c r="M17" s="15"/>
      <c r="N17" s="15">
        <v>36</v>
      </c>
      <c r="O17" s="7"/>
      <c r="P17" s="7"/>
      <c r="Q17" s="7"/>
      <c r="R17" s="7"/>
      <c r="S17" s="7"/>
      <c r="T17" s="7"/>
      <c r="U17" s="7"/>
    </row>
    <row r="18" spans="1:21" ht="21.95" customHeight="1" x14ac:dyDescent="0.25">
      <c r="A18" s="14" t="s">
        <v>29</v>
      </c>
      <c r="B18" s="15">
        <v>11</v>
      </c>
      <c r="C18" s="15">
        <v>15</v>
      </c>
      <c r="D18" s="15">
        <v>102</v>
      </c>
      <c r="E18" s="15">
        <v>58</v>
      </c>
      <c r="F18" s="15"/>
      <c r="G18" s="15"/>
      <c r="H18" s="15"/>
      <c r="I18" s="15"/>
      <c r="J18" s="15"/>
      <c r="K18" s="15"/>
      <c r="L18" s="15">
        <v>40</v>
      </c>
      <c r="M18" s="15"/>
      <c r="N18" s="15">
        <v>226</v>
      </c>
      <c r="O18" s="7"/>
      <c r="P18" s="7"/>
      <c r="Q18" s="7"/>
      <c r="R18" s="7"/>
      <c r="S18" s="7"/>
      <c r="T18" s="7"/>
      <c r="U18" s="7"/>
    </row>
    <row r="19" spans="1:21" ht="21.95" customHeight="1" x14ac:dyDescent="0.25">
      <c r="A19" s="14" t="s">
        <v>30</v>
      </c>
      <c r="B19" s="15">
        <v>5</v>
      </c>
      <c r="C19" s="15">
        <v>9</v>
      </c>
      <c r="D19" s="15">
        <v>49</v>
      </c>
      <c r="E19" s="15">
        <v>9</v>
      </c>
      <c r="F19" s="15"/>
      <c r="G19" s="15"/>
      <c r="H19" s="15"/>
      <c r="I19" s="15"/>
      <c r="J19" s="15"/>
      <c r="K19" s="15"/>
      <c r="L19" s="15"/>
      <c r="M19" s="15"/>
      <c r="N19" s="15">
        <v>72</v>
      </c>
      <c r="O19" s="7"/>
      <c r="P19" s="7"/>
      <c r="Q19" s="7"/>
      <c r="R19" s="7"/>
      <c r="S19" s="7"/>
      <c r="T19" s="7"/>
      <c r="U19" s="7"/>
    </row>
    <row r="20" spans="1:21" ht="21.95" customHeight="1" x14ac:dyDescent="0.25">
      <c r="A20" s="14" t="s">
        <v>32</v>
      </c>
      <c r="B20" s="15"/>
      <c r="C20" s="15"/>
      <c r="D20" s="15"/>
      <c r="E20" s="15"/>
      <c r="F20" s="15"/>
      <c r="G20" s="15">
        <v>72</v>
      </c>
      <c r="H20" s="15">
        <v>17</v>
      </c>
      <c r="I20" s="15"/>
      <c r="J20" s="15"/>
      <c r="K20" s="15"/>
      <c r="L20" s="15"/>
      <c r="M20" s="15"/>
      <c r="N20" s="15">
        <v>89</v>
      </c>
      <c r="O20" s="7"/>
      <c r="P20" s="7"/>
      <c r="Q20" s="7"/>
      <c r="R20" s="7"/>
      <c r="S20" s="7"/>
      <c r="T20" s="7"/>
      <c r="U20" s="7"/>
    </row>
    <row r="21" spans="1:21" ht="21.95" customHeight="1" x14ac:dyDescent="0.25">
      <c r="A21" s="14" t="s">
        <v>33</v>
      </c>
      <c r="B21" s="15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8</v>
      </c>
      <c r="O21" s="7"/>
      <c r="P21" s="7"/>
      <c r="Q21" s="7"/>
      <c r="R21" s="7"/>
      <c r="S21" s="7"/>
      <c r="T21" s="7"/>
      <c r="U21" s="7"/>
    </row>
    <row r="22" spans="1:21" ht="21.95" customHeight="1" x14ac:dyDescent="0.25">
      <c r="A22" s="16" t="s">
        <v>35</v>
      </c>
      <c r="B22" s="17">
        <v>2</v>
      </c>
      <c r="C22" s="17">
        <v>23</v>
      </c>
      <c r="D22" s="17">
        <v>3</v>
      </c>
      <c r="E22" s="17"/>
      <c r="F22" s="17"/>
      <c r="G22" s="17"/>
      <c r="H22" s="17"/>
      <c r="I22" s="17"/>
      <c r="J22" s="17"/>
      <c r="K22" s="17"/>
      <c r="L22" s="17"/>
      <c r="M22" s="17"/>
      <c r="N22" s="17">
        <v>28</v>
      </c>
      <c r="O22" s="7"/>
      <c r="P22" s="7"/>
      <c r="Q22" s="7"/>
      <c r="R22" s="7"/>
      <c r="S22" s="7"/>
      <c r="T22" s="7"/>
      <c r="U22" s="7"/>
    </row>
    <row r="23" spans="1:21" x14ac:dyDescent="0.25">
      <c r="A23" s="13" t="s">
        <v>48</v>
      </c>
    </row>
    <row r="24" spans="1:21" x14ac:dyDescent="0.25">
      <c r="A24" s="19" t="s">
        <v>49</v>
      </c>
    </row>
  </sheetData>
  <mergeCells count="3">
    <mergeCell ref="A1:A3"/>
    <mergeCell ref="A4:N4"/>
    <mergeCell ref="A5:N5"/>
  </mergeCells>
  <pageMargins left="0.9055118110236221" right="0" top="1.1417322834645669" bottom="0" header="0" footer="0"/>
  <pageSetup paperSize="9" scale="9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5" sqref="B15"/>
    </sheetView>
  </sheetViews>
  <sheetFormatPr baseColWidth="10" defaultRowHeight="15" x14ac:dyDescent="0.25"/>
  <cols>
    <col min="1" max="1" width="23.42578125" customWidth="1"/>
  </cols>
  <sheetData>
    <row r="1" spans="1:14" x14ac:dyDescent="0.25">
      <c r="A1" s="25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2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.75" x14ac:dyDescent="0.2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6" t="s">
        <v>46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25.3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14" ht="9.75" customHeight="1" x14ac:dyDescent="0.25"/>
    <row r="11" spans="1:14" ht="21.95" customHeight="1" x14ac:dyDescent="0.25">
      <c r="A11" s="10" t="s">
        <v>14</v>
      </c>
      <c r="B11" s="10"/>
      <c r="C11" s="10"/>
      <c r="D11" s="10"/>
      <c r="E11" s="10"/>
      <c r="F11" s="10"/>
      <c r="G11" s="10"/>
      <c r="H11" s="10"/>
      <c r="I11" s="10"/>
      <c r="J11" s="10">
        <v>30</v>
      </c>
      <c r="K11" s="10">
        <v>412</v>
      </c>
      <c r="L11" s="10">
        <v>792</v>
      </c>
      <c r="M11" s="10">
        <v>286</v>
      </c>
      <c r="N11" s="10">
        <v>1520</v>
      </c>
    </row>
    <row r="12" spans="1:14" ht="21.95" customHeight="1" x14ac:dyDescent="0.25">
      <c r="A12" s="10" t="s">
        <v>16</v>
      </c>
      <c r="B12" s="10"/>
      <c r="C12" s="10"/>
      <c r="D12" s="10">
        <v>154</v>
      </c>
      <c r="E12" s="10">
        <v>430</v>
      </c>
      <c r="F12" s="10">
        <v>2277</v>
      </c>
      <c r="G12" s="10">
        <v>1859</v>
      </c>
      <c r="H12" s="10"/>
      <c r="I12" s="10"/>
      <c r="J12" s="10"/>
      <c r="K12" s="10"/>
      <c r="L12" s="10"/>
      <c r="M12" s="10"/>
      <c r="N12" s="10">
        <v>4720</v>
      </c>
    </row>
    <row r="13" spans="1:14" ht="21.95" customHeight="1" x14ac:dyDescent="0.25">
      <c r="A13" s="10" t="s">
        <v>19</v>
      </c>
      <c r="B13" s="10"/>
      <c r="C13" s="10">
        <v>9</v>
      </c>
      <c r="D13" s="10">
        <v>19</v>
      </c>
      <c r="E13" s="10"/>
      <c r="F13" s="10">
        <v>5</v>
      </c>
      <c r="G13" s="10"/>
      <c r="H13" s="10"/>
      <c r="I13" s="10">
        <v>7</v>
      </c>
      <c r="J13" s="10"/>
      <c r="K13" s="10">
        <v>16</v>
      </c>
      <c r="L13" s="10">
        <v>65</v>
      </c>
      <c r="M13" s="10"/>
      <c r="N13" s="10">
        <v>121</v>
      </c>
    </row>
    <row r="14" spans="1:14" ht="21.95" customHeight="1" x14ac:dyDescent="0.25">
      <c r="A14" s="10" t="s">
        <v>21</v>
      </c>
      <c r="B14" s="10">
        <v>102</v>
      </c>
      <c r="C14" s="10">
        <v>31</v>
      </c>
      <c r="D14" s="10">
        <v>23</v>
      </c>
      <c r="E14" s="10">
        <v>22</v>
      </c>
      <c r="F14" s="10">
        <v>36</v>
      </c>
      <c r="G14" s="10">
        <v>148</v>
      </c>
      <c r="H14" s="10">
        <v>295</v>
      </c>
      <c r="I14" s="10">
        <v>10</v>
      </c>
      <c r="J14" s="10"/>
      <c r="K14" s="10"/>
      <c r="L14" s="10">
        <v>75</v>
      </c>
      <c r="M14" s="10">
        <v>333</v>
      </c>
      <c r="N14" s="10">
        <v>1075</v>
      </c>
    </row>
    <row r="15" spans="1:14" ht="21.95" customHeight="1" x14ac:dyDescent="0.25">
      <c r="A15" s="10" t="s">
        <v>25</v>
      </c>
      <c r="B15" s="10"/>
      <c r="C15" s="10">
        <v>126</v>
      </c>
      <c r="D15" s="10">
        <v>92</v>
      </c>
      <c r="E15" s="10">
        <v>132</v>
      </c>
      <c r="F15" s="10"/>
      <c r="G15" s="10">
        <v>158</v>
      </c>
      <c r="H15" s="10">
        <v>92</v>
      </c>
      <c r="I15" s="10"/>
      <c r="J15" s="10"/>
      <c r="K15" s="10">
        <v>28</v>
      </c>
      <c r="L15" s="10">
        <v>190</v>
      </c>
      <c r="M15" s="10">
        <v>52</v>
      </c>
      <c r="N15" s="10">
        <v>870</v>
      </c>
    </row>
    <row r="16" spans="1:14" ht="21.95" customHeight="1" x14ac:dyDescent="0.25">
      <c r="A16" s="10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>
        <v>5</v>
      </c>
      <c r="L16" s="10">
        <v>10</v>
      </c>
      <c r="M16" s="10"/>
      <c r="N16" s="10">
        <v>15</v>
      </c>
    </row>
    <row r="17" spans="1:14" ht="21.95" customHeight="1" x14ac:dyDescent="0.25">
      <c r="A17" s="10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>
        <v>12</v>
      </c>
      <c r="L17" s="10">
        <v>18</v>
      </c>
      <c r="M17" s="10"/>
      <c r="N17" s="10">
        <v>30</v>
      </c>
    </row>
    <row r="18" spans="1:14" ht="21.95" customHeight="1" x14ac:dyDescent="0.25">
      <c r="A18" s="10" t="s">
        <v>29</v>
      </c>
      <c r="B18" s="10"/>
      <c r="C18" s="10"/>
      <c r="D18" s="10"/>
      <c r="E18" s="10"/>
      <c r="F18" s="10"/>
      <c r="G18" s="10"/>
      <c r="H18" s="10"/>
      <c r="I18" s="10"/>
      <c r="J18" s="10"/>
      <c r="K18" s="10">
        <v>653</v>
      </c>
      <c r="L18" s="10">
        <v>1755</v>
      </c>
      <c r="M18" s="10"/>
      <c r="N18" s="10">
        <v>2408</v>
      </c>
    </row>
    <row r="19" spans="1:14" ht="21.95" customHeight="1" x14ac:dyDescent="0.25">
      <c r="A19" s="10" t="s">
        <v>30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38</v>
      </c>
      <c r="L19" s="10">
        <v>23</v>
      </c>
      <c r="M19" s="10">
        <v>112</v>
      </c>
      <c r="N19" s="10">
        <v>173</v>
      </c>
    </row>
    <row r="20" spans="1:14" ht="21.95" customHeight="1" x14ac:dyDescent="0.25">
      <c r="A20" s="10" t="s">
        <v>31</v>
      </c>
      <c r="B20" s="10">
        <v>20</v>
      </c>
      <c r="C20" s="10">
        <v>10</v>
      </c>
      <c r="D20" s="10">
        <v>5</v>
      </c>
      <c r="E20" s="10"/>
      <c r="F20" s="10">
        <v>4</v>
      </c>
      <c r="G20" s="10">
        <v>17</v>
      </c>
      <c r="H20" s="10">
        <v>37</v>
      </c>
      <c r="I20" s="10">
        <v>9</v>
      </c>
      <c r="J20" s="10"/>
      <c r="K20" s="10">
        <v>17</v>
      </c>
      <c r="L20" s="10">
        <v>14</v>
      </c>
      <c r="M20" s="10">
        <v>26</v>
      </c>
      <c r="N20" s="10">
        <v>159</v>
      </c>
    </row>
    <row r="21" spans="1:14" ht="21.95" customHeight="1" x14ac:dyDescent="0.25">
      <c r="A21" s="10" t="s">
        <v>32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>
        <v>287</v>
      </c>
      <c r="M21" s="10">
        <v>288</v>
      </c>
      <c r="N21" s="10">
        <v>575</v>
      </c>
    </row>
    <row r="22" spans="1:14" ht="21.95" customHeight="1" x14ac:dyDescent="0.25">
      <c r="A22" s="12" t="s">
        <v>35</v>
      </c>
      <c r="B22" s="12">
        <v>12</v>
      </c>
      <c r="C22" s="12">
        <v>8</v>
      </c>
      <c r="D22" s="12"/>
      <c r="E22" s="12"/>
      <c r="F22" s="12">
        <v>170</v>
      </c>
      <c r="G22" s="12">
        <v>22</v>
      </c>
      <c r="H22" s="12">
        <v>33</v>
      </c>
      <c r="I22" s="12">
        <v>15</v>
      </c>
      <c r="J22" s="12">
        <v>230</v>
      </c>
      <c r="K22" s="12">
        <v>28</v>
      </c>
      <c r="L22" s="12">
        <v>77</v>
      </c>
      <c r="M22" s="12">
        <v>174</v>
      </c>
      <c r="N22" s="12">
        <v>769</v>
      </c>
    </row>
    <row r="23" spans="1:14" x14ac:dyDescent="0.25">
      <c r="A23" s="13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19" t="s">
        <v>49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3">
    <mergeCell ref="A1:A3"/>
    <mergeCell ref="A4:N4"/>
    <mergeCell ref="A5:N5"/>
  </mergeCells>
  <pageMargins left="0.70866141732283472" right="0" top="1.3385826771653544" bottom="0" header="0" footer="0"/>
  <pageSetup paperSize="9" scale="8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A3"/>
    </sheetView>
  </sheetViews>
  <sheetFormatPr baseColWidth="10" defaultRowHeight="15" x14ac:dyDescent="0.25"/>
  <cols>
    <col min="1" max="1" width="22.85546875" customWidth="1"/>
  </cols>
  <sheetData>
    <row r="1" spans="1:14" x14ac:dyDescent="0.25">
      <c r="A1" s="25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25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2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.75" x14ac:dyDescent="0.25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6" t="s">
        <v>47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25.35" customHeight="1" x14ac:dyDescent="0.25">
      <c r="A9" s="8" t="s">
        <v>13</v>
      </c>
      <c r="B9" s="8" t="s">
        <v>0</v>
      </c>
      <c r="C9" s="8" t="s">
        <v>1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</row>
    <row r="10" spans="1:14" ht="10.5" customHeight="1" x14ac:dyDescent="0.25"/>
    <row r="11" spans="1:14" ht="21.95" customHeight="1" x14ac:dyDescent="0.25">
      <c r="A11" s="9" t="s">
        <v>17</v>
      </c>
      <c r="B11" s="9"/>
      <c r="C11" s="9">
        <v>4</v>
      </c>
      <c r="D11" s="9">
        <v>1</v>
      </c>
      <c r="E11" s="9"/>
      <c r="F11" s="9"/>
      <c r="G11" s="9"/>
      <c r="H11" s="9"/>
      <c r="I11" s="9"/>
      <c r="J11" s="9"/>
      <c r="K11" s="9"/>
      <c r="L11" s="9"/>
      <c r="M11" s="9"/>
      <c r="N11" s="9">
        <v>5</v>
      </c>
    </row>
    <row r="12" spans="1:14" ht="21.95" customHeight="1" x14ac:dyDescent="0.25">
      <c r="A12" s="9" t="s">
        <v>20</v>
      </c>
      <c r="B12" s="9"/>
      <c r="C12" s="9"/>
      <c r="D12" s="9"/>
      <c r="E12" s="9"/>
      <c r="F12" s="9">
        <v>26</v>
      </c>
      <c r="G12" s="9">
        <v>67</v>
      </c>
      <c r="H12" s="9"/>
      <c r="I12" s="9"/>
      <c r="J12" s="9"/>
      <c r="K12" s="9"/>
      <c r="L12" s="9"/>
      <c r="M12" s="9"/>
      <c r="N12" s="9">
        <v>93</v>
      </c>
    </row>
    <row r="13" spans="1:14" ht="21.95" customHeight="1" x14ac:dyDescent="0.25">
      <c r="A13" s="9" t="s">
        <v>22</v>
      </c>
      <c r="B13" s="9"/>
      <c r="C13" s="9">
        <v>12</v>
      </c>
      <c r="D13" s="9">
        <v>9</v>
      </c>
      <c r="E13" s="9"/>
      <c r="F13" s="9"/>
      <c r="G13" s="9"/>
      <c r="H13" s="9"/>
      <c r="I13" s="9"/>
      <c r="J13" s="9"/>
      <c r="K13" s="9"/>
      <c r="L13" s="9"/>
      <c r="M13" s="9"/>
      <c r="N13" s="9">
        <v>21</v>
      </c>
    </row>
    <row r="14" spans="1:14" ht="21.95" customHeight="1" x14ac:dyDescent="0.25">
      <c r="A14" s="9" t="s">
        <v>23</v>
      </c>
      <c r="B14" s="9">
        <v>5</v>
      </c>
      <c r="C14" s="9">
        <v>49</v>
      </c>
      <c r="D14" s="9">
        <v>70</v>
      </c>
      <c r="E14" s="9">
        <v>7</v>
      </c>
      <c r="F14" s="9"/>
      <c r="G14" s="9"/>
      <c r="H14" s="9"/>
      <c r="I14" s="9"/>
      <c r="J14" s="9"/>
      <c r="K14" s="9"/>
      <c r="L14" s="9"/>
      <c r="M14" s="9"/>
      <c r="N14" s="9">
        <v>131</v>
      </c>
    </row>
    <row r="15" spans="1:14" ht="21.95" customHeight="1" x14ac:dyDescent="0.25">
      <c r="A15" s="9" t="s">
        <v>26</v>
      </c>
      <c r="B15" s="9">
        <v>16</v>
      </c>
      <c r="C15" s="9">
        <v>142</v>
      </c>
      <c r="D15" s="9">
        <v>342</v>
      </c>
      <c r="E15" s="9">
        <v>160</v>
      </c>
      <c r="F15" s="9">
        <v>26</v>
      </c>
      <c r="G15" s="9"/>
      <c r="H15" s="9"/>
      <c r="I15" s="9"/>
      <c r="J15" s="9"/>
      <c r="K15" s="9"/>
      <c r="L15" s="9"/>
      <c r="M15" s="9"/>
      <c r="N15" s="9">
        <v>686</v>
      </c>
    </row>
    <row r="16" spans="1:14" ht="21.95" customHeight="1" x14ac:dyDescent="0.25">
      <c r="A16" s="9" t="s">
        <v>28</v>
      </c>
      <c r="B16" s="9"/>
      <c r="C16" s="9">
        <v>6</v>
      </c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>
        <v>7</v>
      </c>
    </row>
    <row r="17" spans="1:14" ht="21.95" customHeight="1" x14ac:dyDescent="0.25">
      <c r="A17" s="9" t="s">
        <v>29</v>
      </c>
      <c r="B17" s="9">
        <v>2</v>
      </c>
      <c r="C17" s="9">
        <v>30</v>
      </c>
      <c r="D17" s="9">
        <v>56</v>
      </c>
      <c r="E17" s="9">
        <v>11</v>
      </c>
      <c r="F17" s="9">
        <v>1</v>
      </c>
      <c r="G17" s="9"/>
      <c r="H17" s="9"/>
      <c r="I17" s="9"/>
      <c r="J17" s="9"/>
      <c r="K17" s="9"/>
      <c r="L17" s="9"/>
      <c r="M17" s="9"/>
      <c r="N17" s="9">
        <v>100</v>
      </c>
    </row>
    <row r="18" spans="1:14" ht="21.95" customHeight="1" x14ac:dyDescent="0.25">
      <c r="A18" s="9" t="s">
        <v>30</v>
      </c>
      <c r="B18" s="9"/>
      <c r="C18" s="9">
        <v>24</v>
      </c>
      <c r="D18" s="9">
        <v>27</v>
      </c>
      <c r="E18" s="9">
        <v>2</v>
      </c>
      <c r="F18" s="9"/>
      <c r="G18" s="9"/>
      <c r="H18" s="9"/>
      <c r="I18" s="9"/>
      <c r="J18" s="9"/>
      <c r="K18" s="9"/>
      <c r="L18" s="9"/>
      <c r="M18" s="9"/>
      <c r="N18" s="9">
        <v>53</v>
      </c>
    </row>
    <row r="19" spans="1:14" ht="21.95" customHeight="1" x14ac:dyDescent="0.25">
      <c r="A19" s="9" t="s">
        <v>32</v>
      </c>
      <c r="B19" s="9"/>
      <c r="C19" s="9"/>
      <c r="D19" s="9"/>
      <c r="E19" s="9"/>
      <c r="F19" s="9">
        <v>19</v>
      </c>
      <c r="G19" s="9">
        <v>46</v>
      </c>
      <c r="H19" s="9"/>
      <c r="I19" s="9"/>
      <c r="J19" s="9"/>
      <c r="K19" s="9"/>
      <c r="L19" s="9"/>
      <c r="M19" s="9"/>
      <c r="N19" s="9">
        <v>65</v>
      </c>
    </row>
    <row r="20" spans="1:14" ht="21.95" customHeight="1" x14ac:dyDescent="0.25">
      <c r="A20" s="11" t="s">
        <v>35</v>
      </c>
      <c r="B20" s="11">
        <v>4</v>
      </c>
      <c r="C20" s="11">
        <v>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>
        <v>6</v>
      </c>
    </row>
    <row r="21" spans="1:14" x14ac:dyDescent="0.25">
      <c r="A21" s="13" t="s">
        <v>48</v>
      </c>
    </row>
    <row r="22" spans="1:14" x14ac:dyDescent="0.25">
      <c r="A22" s="19" t="s">
        <v>49</v>
      </c>
    </row>
  </sheetData>
  <mergeCells count="3">
    <mergeCell ref="A1:A3"/>
    <mergeCell ref="A4:N4"/>
    <mergeCell ref="A5:N5"/>
  </mergeCells>
  <pageMargins left="0.70866141732283472" right="0" top="1.3385826771653544" bottom="0" header="0" footer="0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region</vt:lpstr>
      <vt:lpstr>arequipa</vt:lpstr>
      <vt:lpstr>camana</vt:lpstr>
      <vt:lpstr>caraveli</vt:lpstr>
      <vt:lpstr>castilla</vt:lpstr>
      <vt:lpstr>caylloma</vt:lpstr>
      <vt:lpstr>condesuyos</vt:lpstr>
      <vt:lpstr>islay</vt:lpstr>
      <vt:lpstr>la union</vt:lpstr>
    </vt:vector>
  </TitlesOfParts>
  <Company>GRAG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cp:lastPrinted>2013-07-22T22:26:57Z</cp:lastPrinted>
  <dcterms:created xsi:type="dcterms:W3CDTF">2013-07-11T13:06:22Z</dcterms:created>
  <dcterms:modified xsi:type="dcterms:W3CDTF">2017-01-11T14:28:49Z</dcterms:modified>
</cp:coreProperties>
</file>